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ierre\Desktop\Nouveau dossier (3)\"/>
    </mc:Choice>
  </mc:AlternateContent>
  <xr:revisionPtr revIDLastSave="0" documentId="13_ncr:1_{CC6EACC9-9B5B-47AB-A166-6C9829510521}" xr6:coauthVersionLast="47" xr6:coauthVersionMax="47" xr10:uidLastSave="{00000000-0000-0000-0000-000000000000}"/>
  <bookViews>
    <workbookView xWindow="28680" yWindow="-120" windowWidth="29040" windowHeight="15840" xr2:uid="{DB23F6A4-3FD6-4D2F-91FC-78D6587F068F}"/>
  </bookViews>
  <sheets>
    <sheet name="Feuil4" sheetId="4" r:id="rId1"/>
    <sheet name="Feuil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F15" i="4" l="1"/>
  <c r="C15" i="4" l="1"/>
  <c r="H7" i="4"/>
  <c r="H8" i="4" l="1"/>
  <c r="H9" i="4" s="1"/>
  <c r="H10" i="4" s="1"/>
  <c r="B16" i="4"/>
  <c r="E15" i="4" l="1"/>
  <c r="G15" i="4" s="1"/>
  <c r="H15" i="4" s="1"/>
  <c r="D16" i="4" s="1"/>
  <c r="F16" i="4" s="1"/>
  <c r="G16" i="4" s="1"/>
  <c r="H16" i="4" s="1"/>
  <c r="D17" i="4" s="1"/>
  <c r="F17" i="4" s="1"/>
  <c r="E16" i="4"/>
  <c r="C16" i="4"/>
  <c r="C17" i="4" s="1"/>
  <c r="B17" i="4"/>
  <c r="B18" i="4" l="1"/>
  <c r="E17" i="4"/>
  <c r="G17" i="4" s="1"/>
  <c r="H17" i="4" s="1"/>
  <c r="D18" i="4" s="1"/>
  <c r="F18" i="4" s="1"/>
  <c r="B19" i="4" l="1"/>
  <c r="E18" i="4"/>
  <c r="G18" i="4" s="1"/>
  <c r="H18" i="4" s="1"/>
  <c r="D19" i="4" s="1"/>
  <c r="F19" i="4" s="1"/>
  <c r="C18" i="4"/>
  <c r="C19" i="4" s="1"/>
  <c r="B20" i="4" l="1"/>
  <c r="E19" i="4"/>
  <c r="G19" i="4" s="1"/>
  <c r="H19" i="4" s="1"/>
  <c r="D20" i="4" s="1"/>
  <c r="F20" i="4" s="1"/>
  <c r="B21" i="4" l="1"/>
  <c r="E20" i="4"/>
  <c r="G20" i="4" s="1"/>
  <c r="H20" i="4" s="1"/>
  <c r="D21" i="4" s="1"/>
  <c r="C20" i="4"/>
  <c r="C21" i="4" s="1"/>
  <c r="B22" i="4" l="1"/>
  <c r="E21" i="4"/>
  <c r="F21" i="4"/>
  <c r="G21" i="4" s="1"/>
  <c r="H21" i="4" s="1"/>
  <c r="D22" i="4" s="1"/>
  <c r="F22" i="4" s="1"/>
  <c r="C22" i="4"/>
  <c r="B23" i="4" l="1"/>
  <c r="C23" i="4" s="1"/>
  <c r="E22" i="4"/>
  <c r="G22" i="4" s="1"/>
  <c r="H22" i="4" s="1"/>
  <c r="D23" i="4" s="1"/>
  <c r="F23" i="4" s="1"/>
  <c r="B24" i="4" l="1"/>
  <c r="E23" i="4"/>
  <c r="G23" i="4" s="1"/>
  <c r="H23" i="4" s="1"/>
  <c r="D24" i="4" s="1"/>
  <c r="F24" i="4" s="1"/>
  <c r="B25" i="4" l="1"/>
  <c r="E24" i="4"/>
  <c r="G24" i="4" s="1"/>
  <c r="H24" i="4" s="1"/>
  <c r="D25" i="4" s="1"/>
  <c r="C24" i="4"/>
  <c r="C25" i="4" s="1"/>
  <c r="B26" i="4" l="1"/>
  <c r="E25" i="4"/>
  <c r="F25" i="4"/>
  <c r="C26" i="4"/>
  <c r="G25" i="4" l="1"/>
  <c r="H25" i="4" s="1"/>
  <c r="D26" i="4" s="1"/>
  <c r="F26" i="4" s="1"/>
  <c r="G26" i="4" s="1"/>
  <c r="H26" i="4" s="1"/>
  <c r="D27" i="4" s="1"/>
  <c r="F27" i="4" s="1"/>
  <c r="E26" i="4"/>
  <c r="B27" i="4"/>
  <c r="E27" i="4" l="1"/>
  <c r="G27" i="4" s="1"/>
  <c r="H27" i="4" s="1"/>
  <c r="B28" i="4"/>
  <c r="C27" i="4"/>
  <c r="C28" i="4" s="1"/>
  <c r="D28" i="4" l="1"/>
  <c r="F28" i="4" s="1"/>
  <c r="E28" i="4"/>
  <c r="B29" i="4"/>
  <c r="C29" i="4"/>
  <c r="G28" i="4" l="1"/>
  <c r="H28" i="4" s="1"/>
  <c r="D29" i="4" s="1"/>
  <c r="F29" i="4" s="1"/>
  <c r="E29" i="4"/>
  <c r="B30" i="4"/>
  <c r="C30" i="4" s="1"/>
  <c r="G29" i="4" l="1"/>
  <c r="H29" i="4" s="1"/>
  <c r="D30" i="4" s="1"/>
  <c r="F30" i="4" s="1"/>
  <c r="G30" i="4" s="1"/>
  <c r="H30" i="4" s="1"/>
  <c r="D31" i="4" s="1"/>
  <c r="F31" i="4" s="1"/>
  <c r="E30" i="4"/>
  <c r="B31" i="4"/>
  <c r="E31" i="4" l="1"/>
  <c r="G31" i="4" s="1"/>
  <c r="H31" i="4" s="1"/>
  <c r="B32" i="4"/>
  <c r="C31" i="4"/>
  <c r="C32" i="4" s="1"/>
  <c r="D32" i="4" l="1"/>
  <c r="F32" i="4" s="1"/>
  <c r="E32" i="4"/>
  <c r="G32" i="4" s="1"/>
  <c r="H32" i="4" s="1"/>
  <c r="D33" i="4" s="1"/>
  <c r="F33" i="4" s="1"/>
  <c r="B33" i="4"/>
  <c r="E33" i="4" l="1"/>
  <c r="G33" i="4" s="1"/>
  <c r="H33" i="4" s="1"/>
  <c r="B34" i="4"/>
  <c r="C33" i="4"/>
  <c r="C34" i="4" s="1"/>
  <c r="D34" i="4" l="1"/>
  <c r="F34" i="4" s="1"/>
  <c r="E34" i="4"/>
  <c r="B35" i="4"/>
  <c r="C35" i="4" s="1"/>
  <c r="G34" i="4" l="1"/>
  <c r="H34" i="4" s="1"/>
  <c r="D35" i="4" s="1"/>
  <c r="F35" i="4" s="1"/>
  <c r="E35" i="4"/>
  <c r="B36" i="4"/>
  <c r="G35" i="4" l="1"/>
  <c r="H35" i="4" s="1"/>
  <c r="D36" i="4" s="1"/>
  <c r="F36" i="4" s="1"/>
  <c r="E36" i="4"/>
  <c r="B37" i="4"/>
  <c r="C36" i="4"/>
  <c r="C37" i="4" s="1"/>
  <c r="G36" i="4" l="1"/>
  <c r="H36" i="4" s="1"/>
  <c r="D37" i="4" s="1"/>
  <c r="F37" i="4" s="1"/>
  <c r="E37" i="4"/>
  <c r="B38" i="4"/>
  <c r="C38" i="4" s="1"/>
  <c r="G37" i="4" l="1"/>
  <c r="H37" i="4" s="1"/>
  <c r="D38" i="4" s="1"/>
  <c r="F38" i="4" s="1"/>
  <c r="E38" i="4"/>
  <c r="B39" i="4"/>
  <c r="G38" i="4" l="1"/>
  <c r="H38" i="4" s="1"/>
  <c r="D39" i="4" s="1"/>
  <c r="F39" i="4" s="1"/>
  <c r="E39" i="4"/>
  <c r="B40" i="4"/>
  <c r="C39" i="4"/>
  <c r="C40" i="4" s="1"/>
  <c r="G39" i="4" l="1"/>
  <c r="H39" i="4" s="1"/>
  <c r="D40" i="4" s="1"/>
  <c r="F40" i="4" s="1"/>
  <c r="E40" i="4"/>
  <c r="B41" i="4"/>
  <c r="G40" i="4" l="1"/>
  <c r="H40" i="4" s="1"/>
  <c r="D41" i="4" s="1"/>
  <c r="F41" i="4" s="1"/>
  <c r="G41" i="4" s="1"/>
  <c r="H41" i="4" s="1"/>
  <c r="D42" i="4" s="1"/>
  <c r="F42" i="4" s="1"/>
  <c r="E41" i="4"/>
  <c r="B42" i="4"/>
  <c r="C41" i="4"/>
  <c r="C42" i="4" s="1"/>
  <c r="E42" i="4" l="1"/>
  <c r="G42" i="4" s="1"/>
  <c r="H42" i="4" s="1"/>
  <c r="D43" i="4" s="1"/>
  <c r="B43" i="4"/>
  <c r="E43" i="4" l="1"/>
  <c r="B44" i="4"/>
  <c r="F43" i="4"/>
  <c r="C43" i="4"/>
  <c r="C44" i="4" s="1"/>
  <c r="G43" i="4" l="1"/>
  <c r="H43" i="4" s="1"/>
  <c r="D44" i="4" s="1"/>
  <c r="F44" i="4" s="1"/>
  <c r="G44" i="4" s="1"/>
  <c r="H44" i="4" s="1"/>
  <c r="D45" i="4" s="1"/>
  <c r="E44" i="4"/>
  <c r="B45" i="4"/>
  <c r="E45" i="4" l="1"/>
  <c r="B46" i="4"/>
  <c r="F45" i="4"/>
  <c r="C45" i="4"/>
  <c r="C46" i="4" s="1"/>
  <c r="G45" i="4" l="1"/>
  <c r="H45" i="4" s="1"/>
  <c r="D46" i="4" s="1"/>
  <c r="F46" i="4" s="1"/>
  <c r="G46" i="4" s="1"/>
  <c r="H46" i="4" s="1"/>
  <c r="D47" i="4" s="1"/>
  <c r="E46" i="4"/>
  <c r="B47" i="4"/>
  <c r="E47" i="4" l="1"/>
  <c r="B48" i="4"/>
  <c r="F47" i="4"/>
  <c r="C47" i="4"/>
  <c r="C48" i="4" s="1"/>
  <c r="G47" i="4" l="1"/>
  <c r="H47" i="4" s="1"/>
  <c r="D48" i="4" s="1"/>
  <c r="F48" i="4" s="1"/>
  <c r="G48" i="4" s="1"/>
  <c r="H48" i="4" s="1"/>
  <c r="D49" i="4" s="1"/>
  <c r="E48" i="4"/>
  <c r="B49" i="4"/>
  <c r="E49" i="4" l="1"/>
  <c r="B50" i="4"/>
  <c r="F49" i="4"/>
  <c r="C49" i="4"/>
  <c r="C50" i="4" s="1"/>
  <c r="G49" i="4" l="1"/>
  <c r="H49" i="4" s="1"/>
  <c r="D50" i="4" s="1"/>
  <c r="F50" i="4" s="1"/>
  <c r="G50" i="4" s="1"/>
  <c r="H50" i="4" s="1"/>
  <c r="D51" i="4" s="1"/>
  <c r="F51" i="4" s="1"/>
  <c r="E50" i="4"/>
  <c r="B51" i="4"/>
  <c r="E51" i="4" l="1"/>
  <c r="G51" i="4" s="1"/>
  <c r="H51" i="4" s="1"/>
  <c r="D52" i="4" s="1"/>
  <c r="B52" i="4"/>
  <c r="C51" i="4"/>
  <c r="C52" i="4" s="1"/>
  <c r="E52" i="4" l="1"/>
  <c r="B53" i="4"/>
  <c r="F52" i="4"/>
  <c r="G52" i="4" l="1"/>
  <c r="H52" i="4" s="1"/>
  <c r="D53" i="4" s="1"/>
  <c r="E53" i="4"/>
  <c r="B54" i="4"/>
  <c r="F53" i="4"/>
  <c r="G53" i="4" s="1"/>
  <c r="H53" i="4" s="1"/>
  <c r="D54" i="4" s="1"/>
  <c r="C53" i="4"/>
  <c r="C54" i="4" s="1"/>
  <c r="E54" i="4" l="1"/>
  <c r="B55" i="4"/>
  <c r="F54" i="4"/>
  <c r="G54" i="4" s="1"/>
  <c r="H54" i="4" s="1"/>
  <c r="D55" i="4" s="1"/>
  <c r="F55" i="4" s="1"/>
  <c r="E55" i="4" l="1"/>
  <c r="G55" i="4" s="1"/>
  <c r="H55" i="4" s="1"/>
  <c r="B56" i="4"/>
  <c r="C55" i="4"/>
  <c r="C56" i="4" s="1"/>
  <c r="D56" i="4" l="1"/>
  <c r="F56" i="4" s="1"/>
  <c r="G56" i="4" s="1"/>
  <c r="H56" i="4" s="1"/>
  <c r="D57" i="4" s="1"/>
  <c r="F57" i="4" s="1"/>
  <c r="E56" i="4"/>
  <c r="B57" i="4"/>
  <c r="E57" i="4" l="1"/>
  <c r="G57" i="4" s="1"/>
  <c r="H57" i="4" s="1"/>
  <c r="D58" i="4" s="1"/>
  <c r="B58" i="4"/>
  <c r="C57" i="4"/>
  <c r="C58" i="4" s="1"/>
  <c r="E58" i="4" l="1"/>
  <c r="B59" i="4"/>
  <c r="F58" i="4"/>
  <c r="G58" i="4" l="1"/>
  <c r="H58" i="4" s="1"/>
  <c r="D59" i="4" s="1"/>
  <c r="F59" i="4" s="1"/>
  <c r="E59" i="4"/>
  <c r="B60" i="4"/>
  <c r="C59" i="4"/>
  <c r="C60" i="4" s="1"/>
  <c r="G59" i="4" l="1"/>
  <c r="H59" i="4" s="1"/>
  <c r="D60" i="4" s="1"/>
  <c r="E60" i="4"/>
  <c r="B61" i="4"/>
  <c r="F60" i="4"/>
  <c r="G60" i="4" s="1"/>
  <c r="H60" i="4" s="1"/>
  <c r="D61" i="4" s="1"/>
  <c r="F61" i="4" s="1"/>
  <c r="E61" i="4" l="1"/>
  <c r="G61" i="4" s="1"/>
  <c r="H61" i="4" s="1"/>
  <c r="D62" i="4" s="1"/>
  <c r="B62" i="4"/>
  <c r="C61" i="4"/>
  <c r="C62" i="4" s="1"/>
  <c r="E62" i="4" l="1"/>
  <c r="B63" i="4"/>
  <c r="F62" i="4"/>
  <c r="G62" i="4" s="1"/>
  <c r="H62" i="4" s="1"/>
  <c r="D63" i="4" s="1"/>
  <c r="F63" i="4" s="1"/>
  <c r="E63" i="4" l="1"/>
  <c r="G63" i="4" s="1"/>
  <c r="H63" i="4" s="1"/>
  <c r="D64" i="4" s="1"/>
  <c r="B64" i="4"/>
  <c r="C63" i="4"/>
  <c r="C64" i="4" s="1"/>
  <c r="E64" i="4" l="1"/>
  <c r="B65" i="4"/>
  <c r="F64" i="4"/>
  <c r="G64" i="4" l="1"/>
  <c r="H64" i="4" s="1"/>
  <c r="D65" i="4" s="1"/>
  <c r="F65" i="4" s="1"/>
  <c r="E65" i="4"/>
  <c r="B66" i="4"/>
  <c r="C65" i="4"/>
  <c r="C66" i="4" s="1"/>
  <c r="G65" i="4" l="1"/>
  <c r="H65" i="4" s="1"/>
  <c r="D66" i="4" s="1"/>
  <c r="F66" i="4" s="1"/>
  <c r="G66" i="4" s="1"/>
  <c r="H66" i="4" s="1"/>
  <c r="D67" i="4" s="1"/>
  <c r="E66" i="4"/>
  <c r="B67" i="4"/>
  <c r="E67" i="4" l="1"/>
  <c r="B68" i="4"/>
  <c r="F67" i="4"/>
  <c r="G67" i="4" s="1"/>
  <c r="H67" i="4" s="1"/>
  <c r="D68" i="4" s="1"/>
  <c r="C67" i="4"/>
  <c r="C68" i="4" s="1"/>
  <c r="E68" i="4" l="1"/>
  <c r="B69" i="4"/>
  <c r="F68" i="4"/>
  <c r="G68" i="4" s="1"/>
  <c r="H68" i="4" s="1"/>
  <c r="D69" i="4" s="1"/>
  <c r="E69" i="4" l="1"/>
  <c r="B70" i="4"/>
  <c r="F69" i="4"/>
  <c r="G69" i="4" s="1"/>
  <c r="H69" i="4" s="1"/>
  <c r="D70" i="4" s="1"/>
  <c r="C69" i="4"/>
  <c r="C70" i="4" s="1"/>
  <c r="E70" i="4" l="1"/>
  <c r="B71" i="4"/>
  <c r="F70" i="4"/>
  <c r="G70" i="4" l="1"/>
  <c r="H70" i="4" s="1"/>
  <c r="D71" i="4" s="1"/>
  <c r="F71" i="4" s="1"/>
  <c r="E71" i="4"/>
  <c r="B72" i="4"/>
  <c r="C71" i="4"/>
  <c r="C72" i="4" s="1"/>
  <c r="G71" i="4" l="1"/>
  <c r="H71" i="4" s="1"/>
  <c r="D72" i="4" s="1"/>
  <c r="F72" i="4" s="1"/>
  <c r="G72" i="4" s="1"/>
  <c r="H72" i="4" s="1"/>
  <c r="D73" i="4" s="1"/>
  <c r="F73" i="4" s="1"/>
  <c r="E72" i="4"/>
  <c r="B73" i="4"/>
  <c r="E73" i="4" l="1"/>
  <c r="G73" i="4" s="1"/>
  <c r="H73" i="4" s="1"/>
  <c r="D74" i="4" s="1"/>
  <c r="B74" i="4"/>
  <c r="C73" i="4"/>
  <c r="C74" i="4" s="1"/>
  <c r="E74" i="4" l="1"/>
  <c r="B75" i="4"/>
  <c r="F74" i="4"/>
  <c r="G74" i="4" s="1"/>
  <c r="H74" i="4" s="1"/>
  <c r="D75" i="4" s="1"/>
  <c r="E75" i="4" l="1"/>
  <c r="B76" i="4"/>
  <c r="F75" i="4"/>
  <c r="C75" i="4"/>
  <c r="C76" i="4" s="1"/>
  <c r="G75" i="4" l="1"/>
  <c r="H75" i="4" s="1"/>
  <c r="D76" i="4" s="1"/>
  <c r="E76" i="4"/>
  <c r="B77" i="4"/>
  <c r="F76" i="4"/>
  <c r="G76" i="4" s="1"/>
  <c r="H76" i="4" s="1"/>
  <c r="D77" i="4" s="1"/>
  <c r="E77" i="4" l="1"/>
  <c r="B78" i="4"/>
  <c r="F77" i="4"/>
  <c r="G77" i="4" s="1"/>
  <c r="H77" i="4" s="1"/>
  <c r="D78" i="4" s="1"/>
  <c r="C77" i="4"/>
  <c r="C78" i="4" s="1"/>
  <c r="E78" i="4" l="1"/>
  <c r="B79" i="4"/>
  <c r="F78" i="4"/>
  <c r="G78" i="4" s="1"/>
  <c r="H78" i="4" s="1"/>
  <c r="D79" i="4" s="1"/>
  <c r="E79" i="4" l="1"/>
  <c r="B80" i="4"/>
  <c r="F79" i="4"/>
  <c r="G79" i="4" s="1"/>
  <c r="H79" i="4" s="1"/>
  <c r="D80" i="4" s="1"/>
  <c r="C79" i="4"/>
  <c r="C80" i="4" s="1"/>
  <c r="E80" i="4" l="1"/>
  <c r="B81" i="4"/>
  <c r="F80" i="4"/>
  <c r="G80" i="4" s="1"/>
  <c r="H80" i="4" s="1"/>
  <c r="D81" i="4" s="1"/>
  <c r="E81" i="4" l="1"/>
  <c r="B82" i="4"/>
  <c r="F81" i="4"/>
  <c r="G81" i="4" s="1"/>
  <c r="H81" i="4" s="1"/>
  <c r="D82" i="4" s="1"/>
  <c r="C81" i="4"/>
  <c r="C82" i="4" s="1"/>
  <c r="E82" i="4" l="1"/>
  <c r="B83" i="4"/>
  <c r="F82" i="4"/>
  <c r="G82" i="4" s="1"/>
  <c r="H82" i="4" s="1"/>
  <c r="D83" i="4" s="1"/>
  <c r="E83" i="4" l="1"/>
  <c r="B84" i="4"/>
  <c r="F83" i="4"/>
  <c r="G83" i="4" s="1"/>
  <c r="H83" i="4" s="1"/>
  <c r="D84" i="4" s="1"/>
  <c r="C83" i="4"/>
  <c r="C84" i="4" s="1"/>
  <c r="E84" i="4" l="1"/>
  <c r="B85" i="4"/>
  <c r="F84" i="4"/>
  <c r="G84" i="4" s="1"/>
  <c r="H84" i="4" s="1"/>
  <c r="D85" i="4" s="1"/>
  <c r="C85" i="4"/>
  <c r="E85" i="4" l="1"/>
  <c r="B86" i="4"/>
  <c r="F85" i="4"/>
  <c r="G85" i="4" s="1"/>
  <c r="H85" i="4" s="1"/>
  <c r="D86" i="4" s="1"/>
  <c r="E86" i="4" l="1"/>
  <c r="B87" i="4"/>
  <c r="F86" i="4"/>
  <c r="G86" i="4" s="1"/>
  <c r="H86" i="4" s="1"/>
  <c r="D87" i="4" s="1"/>
  <c r="C86" i="4"/>
  <c r="C87" i="4" s="1"/>
  <c r="E87" i="4" l="1"/>
  <c r="B88" i="4"/>
  <c r="F87" i="4"/>
  <c r="G87" i="4" s="1"/>
  <c r="H87" i="4" s="1"/>
  <c r="D88" i="4" s="1"/>
  <c r="E88" i="4" l="1"/>
  <c r="B89" i="4"/>
  <c r="F88" i="4"/>
  <c r="G88" i="4" s="1"/>
  <c r="H88" i="4" s="1"/>
  <c r="D89" i="4" s="1"/>
  <c r="C88" i="4"/>
  <c r="C89" i="4" s="1"/>
  <c r="E89" i="4" l="1"/>
  <c r="B90" i="4"/>
  <c r="F89" i="4"/>
  <c r="G89" i="4" s="1"/>
  <c r="H89" i="4" s="1"/>
  <c r="D90" i="4" s="1"/>
  <c r="E90" i="4" l="1"/>
  <c r="B91" i="4"/>
  <c r="F90" i="4"/>
  <c r="G90" i="4" s="1"/>
  <c r="H90" i="4" s="1"/>
  <c r="D91" i="4" s="1"/>
  <c r="C90" i="4"/>
  <c r="C91" i="4" s="1"/>
  <c r="E91" i="4" l="1"/>
  <c r="B92" i="4"/>
  <c r="F91" i="4"/>
  <c r="G91" i="4" s="1"/>
  <c r="H91" i="4" s="1"/>
  <c r="D92" i="4" s="1"/>
  <c r="F92" i="4" s="1"/>
  <c r="E92" i="4" l="1"/>
  <c r="G92" i="4" s="1"/>
  <c r="H92" i="4" s="1"/>
  <c r="B93" i="4"/>
  <c r="C92" i="4"/>
  <c r="C93" i="4" s="1"/>
  <c r="D93" i="4" l="1"/>
  <c r="E93" i="4"/>
  <c r="B94" i="4"/>
  <c r="F93" i="4"/>
  <c r="G93" i="4" l="1"/>
  <c r="H93" i="4" s="1"/>
  <c r="D94" i="4" s="1"/>
  <c r="F94" i="4" s="1"/>
  <c r="E94" i="4"/>
  <c r="B95" i="4"/>
  <c r="C94" i="4"/>
  <c r="C95" i="4" s="1"/>
  <c r="G94" i="4" l="1"/>
  <c r="H94" i="4" s="1"/>
  <c r="D95" i="4"/>
  <c r="F95" i="4" s="1"/>
  <c r="G95" i="4" s="1"/>
  <c r="H95" i="4" s="1"/>
  <c r="D96" i="4" s="1"/>
  <c r="E95" i="4"/>
  <c r="B96" i="4"/>
  <c r="E96" i="4" l="1"/>
  <c r="B97" i="4"/>
  <c r="F96" i="4"/>
  <c r="G96" i="4" s="1"/>
  <c r="H96" i="4" s="1"/>
  <c r="D97" i="4" s="1"/>
  <c r="C96" i="4"/>
  <c r="C97" i="4" s="1"/>
  <c r="E97" i="4" l="1"/>
  <c r="B98" i="4"/>
  <c r="F97" i="4"/>
  <c r="G97" i="4" s="1"/>
  <c r="H97" i="4" s="1"/>
  <c r="D98" i="4" s="1"/>
  <c r="C98" i="4"/>
  <c r="E98" i="4" l="1"/>
  <c r="B99" i="4"/>
  <c r="F98" i="4"/>
  <c r="G98" i="4" s="1"/>
  <c r="H98" i="4" s="1"/>
  <c r="D99" i="4" s="1"/>
  <c r="E99" i="4" l="1"/>
  <c r="B100" i="4"/>
  <c r="F99" i="4"/>
  <c r="G99" i="4" s="1"/>
  <c r="H99" i="4" s="1"/>
  <c r="D100" i="4" s="1"/>
  <c r="C99" i="4"/>
  <c r="C100" i="4" s="1"/>
  <c r="E100" i="4" l="1"/>
  <c r="B101" i="4"/>
  <c r="F100" i="4"/>
  <c r="G100" i="4" s="1"/>
  <c r="H100" i="4" s="1"/>
  <c r="D101" i="4" s="1"/>
  <c r="E101" i="4" l="1"/>
  <c r="B102" i="4"/>
  <c r="F101" i="4"/>
  <c r="G101" i="4" s="1"/>
  <c r="H101" i="4" s="1"/>
  <c r="D102" i="4" s="1"/>
  <c r="F102" i="4" s="1"/>
  <c r="C101" i="4"/>
  <c r="C102" i="4" s="1"/>
  <c r="E102" i="4" l="1"/>
  <c r="G102" i="4" s="1"/>
  <c r="H102" i="4" s="1"/>
  <c r="D103" i="4" s="1"/>
  <c r="B103" i="4"/>
  <c r="E103" i="4" l="1"/>
  <c r="B104" i="4"/>
  <c r="F103" i="4"/>
  <c r="G103" i="4" s="1"/>
  <c r="H103" i="4" s="1"/>
  <c r="D104" i="4" s="1"/>
  <c r="C103" i="4"/>
  <c r="C104" i="4" s="1"/>
  <c r="E104" i="4" l="1"/>
  <c r="B105" i="4"/>
  <c r="F104" i="4"/>
  <c r="G104" i="4" s="1"/>
  <c r="H104" i="4" s="1"/>
  <c r="D105" i="4" s="1"/>
  <c r="C105" i="4"/>
  <c r="E105" i="4" l="1"/>
  <c r="B106" i="4"/>
  <c r="F105" i="4"/>
  <c r="G105" i="4" s="1"/>
  <c r="H105" i="4" s="1"/>
  <c r="D106" i="4" s="1"/>
  <c r="E106" i="4" l="1"/>
  <c r="B107" i="4"/>
  <c r="F106" i="4"/>
  <c r="G106" i="4" s="1"/>
  <c r="H106" i="4" s="1"/>
  <c r="D107" i="4" s="1"/>
  <c r="C106" i="4"/>
  <c r="C107" i="4" s="1"/>
  <c r="E107" i="4" l="1"/>
  <c r="B108" i="4"/>
  <c r="F107" i="4"/>
  <c r="G107" i="4" s="1"/>
  <c r="H107" i="4" s="1"/>
  <c r="D108" i="4" s="1"/>
  <c r="E108" i="4" l="1"/>
  <c r="B109" i="4"/>
  <c r="F108" i="4"/>
  <c r="G108" i="4" s="1"/>
  <c r="H108" i="4" s="1"/>
  <c r="D109" i="4" s="1"/>
  <c r="C108" i="4"/>
  <c r="C109" i="4" s="1"/>
  <c r="E109" i="4" l="1"/>
  <c r="B110" i="4"/>
  <c r="F109" i="4"/>
  <c r="G109" i="4" s="1"/>
  <c r="H109" i="4" s="1"/>
  <c r="D110" i="4" s="1"/>
  <c r="E110" i="4" l="1"/>
  <c r="B111" i="4"/>
  <c r="F110" i="4"/>
  <c r="G110" i="4" s="1"/>
  <c r="H110" i="4" s="1"/>
  <c r="D111" i="4" s="1"/>
  <c r="C110" i="4"/>
  <c r="C111" i="4" s="1"/>
  <c r="E111" i="4" l="1"/>
  <c r="B112" i="4"/>
  <c r="F111" i="4"/>
  <c r="G111" i="4" s="1"/>
  <c r="H111" i="4" s="1"/>
  <c r="D112" i="4" s="1"/>
  <c r="E112" i="4" l="1"/>
  <c r="B113" i="4"/>
  <c r="F112" i="4"/>
  <c r="G112" i="4" s="1"/>
  <c r="H112" i="4"/>
  <c r="D113" i="4" s="1"/>
  <c r="C112" i="4"/>
  <c r="C113" i="4" s="1"/>
  <c r="E113" i="4" l="1"/>
  <c r="B114" i="4"/>
  <c r="F113" i="4"/>
  <c r="G113" i="4" s="1"/>
  <c r="H113" i="4" s="1"/>
  <c r="D114" i="4" s="1"/>
  <c r="E114" i="4" l="1"/>
  <c r="B115" i="4"/>
  <c r="F114" i="4"/>
  <c r="G114" i="4" s="1"/>
  <c r="H114" i="4" s="1"/>
  <c r="D115" i="4" s="1"/>
  <c r="F115" i="4" s="1"/>
  <c r="C114" i="4"/>
  <c r="C115" i="4" s="1"/>
  <c r="E115" i="4" l="1"/>
  <c r="G115" i="4" s="1"/>
  <c r="H115" i="4" s="1"/>
  <c r="B116" i="4"/>
  <c r="D116" i="4" l="1"/>
  <c r="F116" i="4" s="1"/>
  <c r="E116" i="4"/>
  <c r="B117" i="4"/>
  <c r="C116" i="4"/>
  <c r="C117" i="4" s="1"/>
  <c r="G116" i="4" l="1"/>
  <c r="H116" i="4" s="1"/>
  <c r="D117" i="4" s="1"/>
  <c r="F117" i="4" s="1"/>
  <c r="E117" i="4"/>
  <c r="B118" i="4"/>
  <c r="G117" i="4" l="1"/>
  <c r="H117" i="4" s="1"/>
  <c r="D118" i="4" s="1"/>
  <c r="F118" i="4" s="1"/>
  <c r="G118" i="4" s="1"/>
  <c r="H118" i="4" s="1"/>
  <c r="D119" i="4" s="1"/>
  <c r="E118" i="4"/>
  <c r="B119" i="4"/>
  <c r="C118" i="4"/>
  <c r="C119" i="4" s="1"/>
  <c r="E119" i="4" l="1"/>
  <c r="B120" i="4"/>
  <c r="F119" i="4"/>
  <c r="G119" i="4" s="1"/>
  <c r="H119" i="4" s="1"/>
  <c r="D120" i="4" s="1"/>
  <c r="C120" i="4"/>
  <c r="E120" i="4" l="1"/>
  <c r="B121" i="4"/>
  <c r="F120" i="4"/>
  <c r="G120" i="4" l="1"/>
  <c r="H120" i="4" s="1"/>
  <c r="D121" i="4" s="1"/>
  <c r="F121" i="4" s="1"/>
  <c r="E121" i="4"/>
  <c r="G121" i="4" s="1"/>
  <c r="H121" i="4" s="1"/>
  <c r="D122" i="4" s="1"/>
  <c r="B122" i="4"/>
  <c r="C121" i="4"/>
  <c r="C122" i="4" s="1"/>
  <c r="E122" i="4" l="1"/>
  <c r="B123" i="4"/>
  <c r="F122" i="4"/>
  <c r="G122" i="4" l="1"/>
  <c r="H122" i="4" s="1"/>
  <c r="D123" i="4" s="1"/>
  <c r="F123" i="4" s="1"/>
  <c r="E123" i="4"/>
  <c r="B124" i="4"/>
  <c r="C123" i="4"/>
  <c r="C124" i="4" s="1"/>
  <c r="G123" i="4" l="1"/>
  <c r="H123" i="4" s="1"/>
  <c r="D124" i="4" s="1"/>
  <c r="E124" i="4"/>
  <c r="B125" i="4"/>
  <c r="F124" i="4"/>
  <c r="G124" i="4" s="1"/>
  <c r="H124" i="4" s="1"/>
  <c r="D125" i="4" s="1"/>
  <c r="F125" i="4" s="1"/>
  <c r="E125" i="4" l="1"/>
  <c r="G125" i="4" s="1"/>
  <c r="H125" i="4" s="1"/>
  <c r="D126" i="4" s="1"/>
  <c r="F126" i="4" s="1"/>
  <c r="B126" i="4"/>
  <c r="C125" i="4"/>
  <c r="C126" i="4" s="1"/>
  <c r="E126" i="4" l="1"/>
  <c r="G126" i="4" s="1"/>
  <c r="H126" i="4" s="1"/>
  <c r="B127" i="4"/>
  <c r="C127" i="4" s="1"/>
  <c r="D127" i="4" l="1"/>
  <c r="E127" i="4"/>
  <c r="B128" i="4"/>
  <c r="F127" i="4"/>
  <c r="G127" i="4" s="1"/>
  <c r="H127" i="4" s="1"/>
  <c r="D128" i="4" l="1"/>
  <c r="E128" i="4"/>
  <c r="B129" i="4"/>
  <c r="F128" i="4"/>
  <c r="G128" i="4" s="1"/>
  <c r="H128" i="4" s="1"/>
  <c r="D129" i="4" s="1"/>
  <c r="C128" i="4"/>
  <c r="C129" i="4" s="1"/>
  <c r="E129" i="4" l="1"/>
  <c r="B130" i="4"/>
  <c r="F129" i="4"/>
  <c r="G129" i="4" s="1"/>
  <c r="H129" i="4" s="1"/>
  <c r="D130" i="4" s="1"/>
  <c r="E130" i="4" l="1"/>
  <c r="B131" i="4"/>
  <c r="F130" i="4"/>
  <c r="C130" i="4"/>
  <c r="C131" i="4" s="1"/>
  <c r="G130" i="4" l="1"/>
  <c r="H130" i="4" s="1"/>
  <c r="D131" i="4" s="1"/>
  <c r="F131" i="4" s="1"/>
  <c r="B132" i="4"/>
  <c r="C132" i="4" s="1"/>
  <c r="E131" i="4"/>
  <c r="G131" i="4" s="1"/>
  <c r="H131" i="4" s="1"/>
  <c r="D132" i="4" s="1"/>
  <c r="F132" i="4" s="1"/>
  <c r="B133" i="4" l="1"/>
  <c r="E132" i="4"/>
  <c r="G132" i="4" s="1"/>
  <c r="H132" i="4" s="1"/>
  <c r="D133" i="4" s="1"/>
  <c r="F133" i="4" s="1"/>
  <c r="E133" i="4" l="1"/>
  <c r="G133" i="4" s="1"/>
  <c r="H133" i="4" s="1"/>
  <c r="B134" i="4"/>
  <c r="C133" i="4"/>
  <c r="C134" i="4" s="1"/>
  <c r="D134" i="4" l="1"/>
  <c r="F134" i="4" s="1"/>
  <c r="G134" i="4" s="1"/>
  <c r="H134" i="4" s="1"/>
  <c r="D135" i="4" s="1"/>
  <c r="F135" i="4" s="1"/>
  <c r="E134" i="4"/>
  <c r="B135" i="4"/>
  <c r="C135" i="4"/>
  <c r="E135" i="4" l="1"/>
  <c r="G135" i="4" s="1"/>
  <c r="H135" i="4" s="1"/>
  <c r="B136" i="4"/>
  <c r="D136" i="4" l="1"/>
  <c r="F136" i="4" s="1"/>
  <c r="E136" i="4"/>
  <c r="B137" i="4"/>
  <c r="C136" i="4"/>
  <c r="C137" i="4" s="1"/>
  <c r="G136" i="4" l="1"/>
  <c r="H136" i="4" s="1"/>
  <c r="D137" i="4" s="1"/>
  <c r="F137" i="4" s="1"/>
  <c r="B138" i="4"/>
  <c r="C138" i="4" s="1"/>
  <c r="E137" i="4"/>
  <c r="G137" i="4" l="1"/>
  <c r="H137" i="4" s="1"/>
  <c r="D138" i="4" s="1"/>
  <c r="F138" i="4" s="1"/>
  <c r="B139" i="4"/>
  <c r="E138" i="4"/>
  <c r="G138" i="4" l="1"/>
  <c r="H138" i="4" s="1"/>
  <c r="D139" i="4" s="1"/>
  <c r="F139" i="4" s="1"/>
  <c r="B140" i="4"/>
  <c r="E139" i="4"/>
  <c r="C139" i="4"/>
  <c r="C140" i="4" s="1"/>
  <c r="G139" i="4" l="1"/>
  <c r="H139" i="4" s="1"/>
  <c r="D140" i="4" s="1"/>
  <c r="F140" i="4" s="1"/>
  <c r="B141" i="4"/>
  <c r="C141" i="4" s="1"/>
  <c r="E140" i="4"/>
  <c r="G140" i="4" s="1"/>
  <c r="H140" i="4" s="1"/>
  <c r="D141" i="4" s="1"/>
  <c r="E141" i="4" l="1"/>
  <c r="B142" i="4"/>
  <c r="F141" i="4"/>
  <c r="G141" i="4" s="1"/>
  <c r="H141" i="4" s="1"/>
  <c r="D142" i="4" s="1"/>
  <c r="E142" i="4" l="1"/>
  <c r="B143" i="4"/>
  <c r="F142" i="4"/>
  <c r="C142" i="4"/>
  <c r="C143" i="4" s="1"/>
  <c r="G142" i="4" l="1"/>
  <c r="H142" i="4" s="1"/>
  <c r="D143" i="4" s="1"/>
  <c r="F143" i="4" s="1"/>
  <c r="B144" i="4"/>
  <c r="E143" i="4"/>
  <c r="G143" i="4" s="1"/>
  <c r="H143" i="4" s="1"/>
  <c r="D144" i="4" s="1"/>
  <c r="F144" i="4" s="1"/>
  <c r="B145" i="4" l="1"/>
  <c r="E144" i="4"/>
  <c r="G144" i="4" s="1"/>
  <c r="H144" i="4" s="1"/>
  <c r="D145" i="4" s="1"/>
  <c r="F145" i="4" s="1"/>
  <c r="C144" i="4"/>
  <c r="C145" i="4" s="1"/>
  <c r="E145" i="4" l="1"/>
  <c r="G145" i="4" s="1"/>
  <c r="H145" i="4" s="1"/>
  <c r="B146" i="4"/>
  <c r="C146" i="4" s="1"/>
  <c r="D146" i="4" l="1"/>
  <c r="F146" i="4" s="1"/>
  <c r="B147" i="4"/>
  <c r="E146" i="4"/>
  <c r="G146" i="4" l="1"/>
  <c r="H146" i="4" s="1"/>
  <c r="D147" i="4" s="1"/>
  <c r="F147" i="4" s="1"/>
  <c r="B148" i="4"/>
  <c r="E147" i="4"/>
  <c r="G147" i="4" s="1"/>
  <c r="H147" i="4" s="1"/>
  <c r="D148" i="4" s="1"/>
  <c r="F148" i="4" s="1"/>
  <c r="C147" i="4"/>
  <c r="C148" i="4" s="1"/>
  <c r="B149" i="4" l="1"/>
  <c r="E148" i="4"/>
  <c r="G148" i="4" s="1"/>
  <c r="H148" i="4" s="1"/>
  <c r="D149" i="4" s="1"/>
  <c r="F149" i="4" s="1"/>
  <c r="C149" i="4"/>
  <c r="E149" i="4" l="1"/>
  <c r="G149" i="4" s="1"/>
  <c r="H149" i="4" s="1"/>
  <c r="B150" i="4"/>
  <c r="D150" i="4" l="1"/>
  <c r="F150" i="4" s="1"/>
  <c r="E150" i="4"/>
  <c r="B151" i="4"/>
  <c r="C150" i="4"/>
  <c r="C151" i="4" s="1"/>
  <c r="G150" i="4" l="1"/>
  <c r="H150" i="4" s="1"/>
  <c r="D151" i="4"/>
  <c r="F151" i="4" s="1"/>
  <c r="B152" i="4"/>
  <c r="C152" i="4" s="1"/>
  <c r="E151" i="4"/>
  <c r="G151" i="4" l="1"/>
  <c r="H151" i="4" s="1"/>
  <c r="D152" i="4" s="1"/>
  <c r="F152" i="4" s="1"/>
  <c r="E152" i="4"/>
  <c r="B153" i="4"/>
  <c r="G152" i="4" l="1"/>
  <c r="H152" i="4" s="1"/>
  <c r="D153" i="4" s="1"/>
  <c r="F153" i="4" s="1"/>
  <c r="B154" i="4"/>
  <c r="E153" i="4"/>
  <c r="C153" i="4"/>
  <c r="C154" i="4" s="1"/>
  <c r="G153" i="4" l="1"/>
  <c r="H153" i="4" s="1"/>
  <c r="D154" i="4" s="1"/>
  <c r="F154" i="4" s="1"/>
  <c r="E154" i="4"/>
  <c r="G154" i="4" s="1"/>
  <c r="H154" i="4" s="1"/>
  <c r="B155" i="4"/>
  <c r="D155" i="4" l="1"/>
  <c r="F155" i="4" s="1"/>
  <c r="E155" i="4"/>
  <c r="G155" i="4" s="1"/>
  <c r="H155" i="4" s="1"/>
  <c r="D156" i="4" s="1"/>
  <c r="F156" i="4" s="1"/>
  <c r="B156" i="4"/>
  <c r="C155" i="4"/>
  <c r="C156" i="4" s="1"/>
  <c r="B157" i="4" l="1"/>
  <c r="E156" i="4"/>
  <c r="G156" i="4" s="1"/>
  <c r="H156" i="4" s="1"/>
  <c r="D157" i="4" s="1"/>
  <c r="F157" i="4" s="1"/>
  <c r="E157" i="4" l="1"/>
  <c r="G157" i="4" s="1"/>
  <c r="H157" i="4" s="1"/>
  <c r="B158" i="4"/>
  <c r="C157" i="4"/>
  <c r="C158" i="4" s="1"/>
  <c r="D158" i="4" l="1"/>
  <c r="F158" i="4" s="1"/>
  <c r="E158" i="4"/>
  <c r="G158" i="4" s="1"/>
  <c r="H158" i="4" s="1"/>
  <c r="D159" i="4" s="1"/>
  <c r="F159" i="4" s="1"/>
  <c r="B159" i="4"/>
  <c r="B160" i="4" l="1"/>
  <c r="E159" i="4"/>
  <c r="G159" i="4" s="1"/>
  <c r="H159" i="4" s="1"/>
  <c r="D160" i="4" s="1"/>
  <c r="F160" i="4" s="1"/>
  <c r="C159" i="4"/>
  <c r="C160" i="4" s="1"/>
  <c r="B161" i="4" l="1"/>
  <c r="E160" i="4"/>
  <c r="G160" i="4" s="1"/>
  <c r="H160" i="4" s="1"/>
  <c r="D161" i="4" s="1"/>
  <c r="F161" i="4" s="1"/>
  <c r="C161" i="4"/>
  <c r="E161" i="4" l="1"/>
  <c r="G161" i="4" s="1"/>
  <c r="H161" i="4" s="1"/>
  <c r="D162" i="4" s="1"/>
  <c r="F162" i="4" s="1"/>
  <c r="B162" i="4"/>
  <c r="C162" i="4"/>
  <c r="B163" i="4" l="1"/>
  <c r="E162" i="4"/>
  <c r="G162" i="4" s="1"/>
  <c r="H162" i="4" s="1"/>
  <c r="D163" i="4" s="1"/>
  <c r="F163" i="4" s="1"/>
  <c r="B164" i="4" l="1"/>
  <c r="E163" i="4"/>
  <c r="G163" i="4" s="1"/>
  <c r="H163" i="4" s="1"/>
  <c r="D164" i="4" s="1"/>
  <c r="F164" i="4" s="1"/>
  <c r="C163" i="4"/>
  <c r="C164" i="4" s="1"/>
  <c r="B165" i="4" l="1"/>
  <c r="E164" i="4"/>
  <c r="G164" i="4" s="1"/>
  <c r="H164" i="4" s="1"/>
  <c r="D165" i="4" s="1"/>
  <c r="F165" i="4" s="1"/>
  <c r="C165" i="4"/>
  <c r="E165" i="4" l="1"/>
  <c r="G165" i="4" s="1"/>
  <c r="H165" i="4" s="1"/>
  <c r="B166" i="4"/>
  <c r="D166" i="4" l="1"/>
  <c r="F166" i="4" s="1"/>
  <c r="E166" i="4"/>
  <c r="G166" i="4" s="1"/>
  <c r="H166" i="4" s="1"/>
  <c r="D167" i="4" s="1"/>
  <c r="F167" i="4" s="1"/>
  <c r="B167" i="4"/>
  <c r="C166" i="4"/>
  <c r="C167" i="4" s="1"/>
  <c r="E167" i="4" l="1"/>
  <c r="G167" i="4" s="1"/>
  <c r="H167" i="4" s="1"/>
  <c r="D168" i="4" s="1"/>
  <c r="F168" i="4" s="1"/>
  <c r="B168" i="4"/>
  <c r="B169" i="4" l="1"/>
  <c r="E168" i="4"/>
  <c r="G168" i="4" s="1"/>
  <c r="H168" i="4" s="1"/>
  <c r="D169" i="4" s="1"/>
  <c r="F169" i="4" s="1"/>
  <c r="C168" i="4"/>
  <c r="C169" i="4" s="1"/>
  <c r="E169" i="4" l="1"/>
  <c r="G169" i="4" s="1"/>
  <c r="H169" i="4" s="1"/>
  <c r="B170" i="4"/>
  <c r="C170" i="4"/>
  <c r="D170" i="4" l="1"/>
  <c r="F170" i="4" s="1"/>
  <c r="B171" i="4"/>
  <c r="E170" i="4"/>
  <c r="G170" i="4" l="1"/>
  <c r="H170" i="4" s="1"/>
  <c r="D171" i="4" s="1"/>
  <c r="F171" i="4" s="1"/>
  <c r="B172" i="4"/>
  <c r="E171" i="4"/>
  <c r="G171" i="4" s="1"/>
  <c r="H171" i="4" s="1"/>
  <c r="D172" i="4" s="1"/>
  <c r="F172" i="4" s="1"/>
  <c r="C171" i="4"/>
  <c r="C172" i="4" s="1"/>
  <c r="B173" i="4" l="1"/>
  <c r="E172" i="4"/>
  <c r="G172" i="4" s="1"/>
  <c r="H172" i="4" s="1"/>
  <c r="D173" i="4" s="1"/>
  <c r="F173" i="4" s="1"/>
  <c r="E173" i="4" l="1"/>
  <c r="G173" i="4" s="1"/>
  <c r="H173" i="4" s="1"/>
  <c r="B174" i="4"/>
  <c r="C173" i="4"/>
  <c r="C174" i="4" s="1"/>
  <c r="D174" i="4" l="1"/>
  <c r="F174" i="4" s="1"/>
  <c r="E174" i="4"/>
  <c r="G174" i="4" s="1"/>
  <c r="H174" i="4" s="1"/>
  <c r="B175" i="4"/>
  <c r="D175" i="4" l="1"/>
  <c r="F175" i="4" s="1"/>
  <c r="E175" i="4"/>
  <c r="G175" i="4" s="1"/>
  <c r="H175" i="4" s="1"/>
  <c r="B176" i="4"/>
  <c r="C175" i="4"/>
  <c r="C176" i="4" s="1"/>
  <c r="D176" i="4" l="1"/>
  <c r="F176" i="4" s="1"/>
  <c r="B177" i="4"/>
  <c r="E176" i="4"/>
  <c r="G176" i="4" l="1"/>
  <c r="H176" i="4" s="1"/>
  <c r="D177" i="4" s="1"/>
  <c r="F177" i="4" s="1"/>
  <c r="E177" i="4"/>
  <c r="G177" i="4" s="1"/>
  <c r="H177" i="4" s="1"/>
  <c r="B178" i="4"/>
  <c r="C177" i="4"/>
  <c r="C178" i="4" s="1"/>
  <c r="D178" i="4" l="1"/>
  <c r="F178" i="4" s="1"/>
  <c r="B179" i="4"/>
  <c r="E178" i="4"/>
  <c r="G178" i="4" l="1"/>
  <c r="H178" i="4" s="1"/>
  <c r="D179" i="4" s="1"/>
  <c r="F179" i="4" s="1"/>
  <c r="B180" i="4"/>
  <c r="E179" i="4"/>
  <c r="G179" i="4" s="1"/>
  <c r="H179" i="4" s="1"/>
  <c r="D180" i="4" s="1"/>
  <c r="F180" i="4" s="1"/>
  <c r="C179" i="4"/>
  <c r="C180" i="4" s="1"/>
  <c r="B181" i="4" l="1"/>
  <c r="E180" i="4"/>
  <c r="G180" i="4" s="1"/>
  <c r="H180" i="4" s="1"/>
  <c r="D181" i="4" s="1"/>
  <c r="F181" i="4" s="1"/>
  <c r="C181" i="4"/>
  <c r="E181" i="4" l="1"/>
  <c r="G181" i="4" s="1"/>
  <c r="H181" i="4" s="1"/>
  <c r="B182" i="4"/>
  <c r="D182" i="4" l="1"/>
  <c r="F182" i="4" s="1"/>
  <c r="E182" i="4"/>
  <c r="G182" i="4" s="1"/>
  <c r="H182" i="4" s="1"/>
  <c r="B183" i="4"/>
  <c r="C182" i="4"/>
  <c r="C183" i="4" s="1"/>
  <c r="D183" i="4" l="1"/>
  <c r="F183" i="4" s="1"/>
  <c r="B184" i="4"/>
  <c r="C184" i="4" s="1"/>
  <c r="E183" i="4"/>
  <c r="G183" i="4" s="1"/>
  <c r="H183" i="4" s="1"/>
  <c r="D184" i="4" s="1"/>
  <c r="F184" i="4" s="1"/>
  <c r="B185" i="4" l="1"/>
  <c r="C185" i="4" s="1"/>
  <c r="E184" i="4"/>
  <c r="G184" i="4" s="1"/>
  <c r="H184" i="4" s="1"/>
  <c r="D185" i="4" s="1"/>
  <c r="F185" i="4" s="1"/>
  <c r="E185" i="4" l="1"/>
  <c r="G185" i="4" s="1"/>
  <c r="H185" i="4" s="1"/>
  <c r="B186" i="4"/>
  <c r="C186" i="4" s="1"/>
  <c r="D186" i="4" l="1"/>
  <c r="F186" i="4" s="1"/>
  <c r="B187" i="4"/>
  <c r="E186" i="4"/>
  <c r="G186" i="4" l="1"/>
  <c r="H186" i="4" s="1"/>
  <c r="D187" i="4" s="1"/>
  <c r="F187" i="4" s="1"/>
  <c r="E187" i="4"/>
  <c r="G187" i="4" s="1"/>
  <c r="H187" i="4" s="1"/>
  <c r="D188" i="4" s="1"/>
  <c r="F188" i="4" s="1"/>
  <c r="B188" i="4"/>
  <c r="C187" i="4"/>
  <c r="C188" i="4" s="1"/>
  <c r="B189" i="4" l="1"/>
  <c r="C189" i="4" s="1"/>
  <c r="E188" i="4"/>
  <c r="G188" i="4" s="1"/>
  <c r="H188" i="4" s="1"/>
  <c r="D189" i="4" s="1"/>
  <c r="F189" i="4" s="1"/>
  <c r="E189" i="4" l="1"/>
  <c r="G189" i="4" s="1"/>
  <c r="H189" i="4" s="1"/>
  <c r="B190" i="4"/>
  <c r="D190" i="4" l="1"/>
  <c r="F190" i="4" s="1"/>
  <c r="E190" i="4"/>
  <c r="G190" i="4" s="1"/>
  <c r="H190" i="4" s="1"/>
  <c r="D191" i="4" s="1"/>
  <c r="F191" i="4" s="1"/>
  <c r="B191" i="4"/>
  <c r="C190" i="4"/>
  <c r="C191" i="4" s="1"/>
  <c r="B192" i="4" l="1"/>
  <c r="C192" i="4" s="1"/>
  <c r="E191" i="4"/>
  <c r="G191" i="4" s="1"/>
  <c r="H191" i="4" s="1"/>
  <c r="D192" i="4" s="1"/>
  <c r="F192" i="4" s="1"/>
  <c r="B193" i="4" l="1"/>
  <c r="C193" i="4" s="1"/>
  <c r="E192" i="4"/>
  <c r="G192" i="4" s="1"/>
  <c r="H192" i="4" s="1"/>
  <c r="D193" i="4" s="1"/>
  <c r="F193" i="4" s="1"/>
  <c r="E193" i="4" l="1"/>
  <c r="G193" i="4" s="1"/>
  <c r="H193" i="4" s="1"/>
  <c r="B194" i="4"/>
  <c r="D194" i="4" l="1"/>
  <c r="F194" i="4" s="1"/>
  <c r="B195" i="4"/>
  <c r="E194" i="4"/>
  <c r="C194" i="4"/>
  <c r="C195" i="4" s="1"/>
  <c r="G194" i="4" l="1"/>
  <c r="H194" i="4" s="1"/>
  <c r="D195" i="4" s="1"/>
  <c r="F195" i="4" s="1"/>
  <c r="E195" i="4"/>
  <c r="B196" i="4"/>
  <c r="C196" i="4" s="1"/>
  <c r="G195" i="4" l="1"/>
  <c r="H195" i="4" s="1"/>
  <c r="D196" i="4" s="1"/>
  <c r="F196" i="4" s="1"/>
  <c r="B197" i="4"/>
  <c r="E196" i="4"/>
  <c r="G196" i="4" l="1"/>
  <c r="H196" i="4" s="1"/>
  <c r="D197" i="4" s="1"/>
  <c r="F197" i="4" s="1"/>
  <c r="E197" i="4"/>
  <c r="B198" i="4"/>
  <c r="C197" i="4"/>
  <c r="C198" i="4" s="1"/>
  <c r="G197" i="4" l="1"/>
  <c r="H197" i="4" s="1"/>
  <c r="D198" i="4"/>
  <c r="F198" i="4" s="1"/>
  <c r="E198" i="4"/>
  <c r="G198" i="4" s="1"/>
  <c r="H198" i="4" s="1"/>
  <c r="D199" i="4" s="1"/>
  <c r="F199" i="4" s="1"/>
  <c r="B199" i="4"/>
  <c r="E199" i="4" l="1"/>
  <c r="G199" i="4" s="1"/>
  <c r="H199" i="4" s="1"/>
  <c r="B200" i="4"/>
  <c r="C199" i="4"/>
  <c r="C200" i="4" s="1"/>
  <c r="D200" i="4" l="1"/>
  <c r="F200" i="4" s="1"/>
  <c r="B201" i="4"/>
  <c r="C201" i="4" s="1"/>
  <c r="E200" i="4"/>
  <c r="G200" i="4" l="1"/>
  <c r="H200" i="4" s="1"/>
  <c r="D201" i="4" s="1"/>
  <c r="F201" i="4" s="1"/>
  <c r="E201" i="4"/>
  <c r="B202" i="4"/>
  <c r="G201" i="4" l="1"/>
  <c r="H201" i="4" s="1"/>
  <c r="D202" i="4" s="1"/>
  <c r="F202" i="4" s="1"/>
  <c r="B203" i="4"/>
  <c r="E202" i="4"/>
  <c r="C202" i="4"/>
  <c r="C203" i="4" s="1"/>
  <c r="G202" i="4" l="1"/>
  <c r="H202" i="4" s="1"/>
  <c r="D203" i="4" s="1"/>
  <c r="F203" i="4" s="1"/>
  <c r="B204" i="4"/>
  <c r="C204" i="4" s="1"/>
  <c r="E203" i="4"/>
  <c r="G203" i="4" l="1"/>
  <c r="H203" i="4" s="1"/>
  <c r="D204" i="4" s="1"/>
  <c r="F204" i="4" s="1"/>
  <c r="B205" i="4"/>
  <c r="C205" i="4" s="1"/>
  <c r="E204" i="4"/>
  <c r="G204" i="4" l="1"/>
  <c r="H204" i="4" s="1"/>
  <c r="D205" i="4" s="1"/>
  <c r="F205" i="4" s="1"/>
  <c r="E205" i="4"/>
  <c r="B206" i="4"/>
  <c r="C206" i="4" s="1"/>
  <c r="G205" i="4" l="1"/>
  <c r="H205" i="4" s="1"/>
  <c r="D206" i="4" s="1"/>
  <c r="F206" i="4" s="1"/>
  <c r="B207" i="4"/>
  <c r="E206" i="4"/>
  <c r="G206" i="4" l="1"/>
  <c r="H206" i="4" s="1"/>
  <c r="D207" i="4" s="1"/>
  <c r="F207" i="4" s="1"/>
  <c r="E207" i="4"/>
  <c r="G207" i="4" s="1"/>
  <c r="H207" i="4" s="1"/>
  <c r="B208" i="4"/>
  <c r="C207" i="4"/>
  <c r="C208" i="4" s="1"/>
  <c r="D208" i="4" l="1"/>
  <c r="F208" i="4" s="1"/>
  <c r="B209" i="4"/>
  <c r="C209" i="4" s="1"/>
  <c r="E208" i="4"/>
  <c r="G208" i="4" l="1"/>
  <c r="H208" i="4" s="1"/>
  <c r="D209" i="4" s="1"/>
  <c r="F209" i="4" s="1"/>
  <c r="E209" i="4"/>
  <c r="G209" i="4" s="1"/>
  <c r="H209" i="4" s="1"/>
  <c r="B210" i="4"/>
  <c r="C210" i="4" s="1"/>
  <c r="D210" i="4" l="1"/>
  <c r="F210" i="4" s="1"/>
  <c r="B211" i="4"/>
  <c r="E210" i="4"/>
  <c r="G210" i="4" l="1"/>
  <c r="H210" i="4" s="1"/>
  <c r="D211" i="4" s="1"/>
  <c r="F211" i="4" s="1"/>
  <c r="B212" i="4"/>
  <c r="E211" i="4"/>
  <c r="C211" i="4"/>
  <c r="C212" i="4" s="1"/>
  <c r="G211" i="4" l="1"/>
  <c r="H211" i="4" s="1"/>
  <c r="D212" i="4" s="1"/>
  <c r="F212" i="4" s="1"/>
  <c r="B213" i="4"/>
  <c r="C213" i="4" s="1"/>
  <c r="E212" i="4"/>
  <c r="G212" i="4" l="1"/>
  <c r="H212" i="4" s="1"/>
  <c r="D213" i="4" s="1"/>
  <c r="F213" i="4" s="1"/>
  <c r="B214" i="4"/>
  <c r="C214" i="4" s="1"/>
  <c r="E213" i="4"/>
  <c r="G213" i="4" l="1"/>
  <c r="H213" i="4" s="1"/>
  <c r="D214" i="4" s="1"/>
  <c r="F214" i="4" s="1"/>
  <c r="B215" i="4"/>
  <c r="C215" i="4" s="1"/>
  <c r="E214" i="4"/>
  <c r="G214" i="4" l="1"/>
  <c r="H214" i="4" s="1"/>
  <c r="D215" i="4" s="1"/>
  <c r="F215" i="4" s="1"/>
  <c r="E215" i="4"/>
  <c r="B216" i="4"/>
  <c r="G215" i="4" l="1"/>
  <c r="H215" i="4" s="1"/>
  <c r="D216" i="4" s="1"/>
  <c r="F216" i="4" s="1"/>
  <c r="B217" i="4"/>
  <c r="E216" i="4"/>
  <c r="C216" i="4"/>
  <c r="C217" i="4" s="1"/>
  <c r="G216" i="4" l="1"/>
  <c r="H216" i="4" s="1"/>
  <c r="D217" i="4" s="1"/>
  <c r="F217" i="4" s="1"/>
  <c r="B218" i="4"/>
  <c r="E217" i="4"/>
  <c r="C218" i="4"/>
  <c r="G217" i="4" l="1"/>
  <c r="H217" i="4" s="1"/>
  <c r="D218" i="4" s="1"/>
  <c r="F218" i="4" s="1"/>
  <c r="B219" i="4"/>
  <c r="C219" i="4" s="1"/>
  <c r="E218" i="4"/>
  <c r="G218" i="4" l="1"/>
  <c r="H218" i="4" s="1"/>
  <c r="D219" i="4" s="1"/>
  <c r="F219" i="4" s="1"/>
  <c r="E219" i="4"/>
  <c r="B220" i="4"/>
  <c r="G219" i="4" l="1"/>
  <c r="H219" i="4" s="1"/>
  <c r="D220" i="4"/>
  <c r="F220" i="4" s="1"/>
  <c r="B221" i="4"/>
  <c r="E220" i="4"/>
  <c r="C220" i="4"/>
  <c r="C221" i="4" s="1"/>
  <c r="G220" i="4" l="1"/>
  <c r="H220" i="4" s="1"/>
  <c r="D221" i="4" s="1"/>
  <c r="F221" i="4" s="1"/>
  <c r="B222" i="4"/>
  <c r="E221" i="4"/>
  <c r="G221" i="4" s="1"/>
  <c r="H221" i="4" s="1"/>
  <c r="D222" i="4" s="1"/>
  <c r="F222" i="4" s="1"/>
  <c r="C222" i="4"/>
  <c r="B223" i="4" l="1"/>
  <c r="E222" i="4"/>
  <c r="G222" i="4" s="1"/>
  <c r="H222" i="4" s="1"/>
  <c r="D223" i="4" s="1"/>
  <c r="F223" i="4" s="1"/>
  <c r="C223" i="4"/>
  <c r="B224" i="4" l="1"/>
  <c r="C224" i="4" s="1"/>
  <c r="E223" i="4"/>
  <c r="G223" i="4" s="1"/>
  <c r="H223" i="4" s="1"/>
  <c r="D224" i="4" s="1"/>
  <c r="F224" i="4" s="1"/>
  <c r="B225" i="4" l="1"/>
  <c r="C225" i="4" s="1"/>
  <c r="E224" i="4"/>
  <c r="G224" i="4" s="1"/>
  <c r="H224" i="4" s="1"/>
  <c r="D225" i="4" s="1"/>
  <c r="F225" i="4" s="1"/>
  <c r="B226" i="4" l="1"/>
  <c r="C226" i="4" s="1"/>
  <c r="E225" i="4"/>
  <c r="G225" i="4" s="1"/>
  <c r="H225" i="4" s="1"/>
  <c r="D226" i="4" s="1"/>
  <c r="F226" i="4" s="1"/>
  <c r="B227" i="4" l="1"/>
  <c r="C227" i="4" s="1"/>
  <c r="E226" i="4"/>
  <c r="G226" i="4" s="1"/>
  <c r="H226" i="4" s="1"/>
  <c r="D227" i="4" s="1"/>
  <c r="F227" i="4" s="1"/>
  <c r="E227" i="4" l="1"/>
  <c r="G227" i="4" s="1"/>
  <c r="H227" i="4" s="1"/>
  <c r="D228" i="4" s="1"/>
  <c r="F228" i="4" s="1"/>
  <c r="B228" i="4"/>
  <c r="C228" i="4" s="1"/>
  <c r="B229" i="4" l="1"/>
  <c r="E228" i="4"/>
  <c r="G228" i="4" s="1"/>
  <c r="H228" i="4" s="1"/>
  <c r="D229" i="4" s="1"/>
  <c r="F229" i="4" s="1"/>
  <c r="B230" i="4" l="1"/>
  <c r="E229" i="4"/>
  <c r="G229" i="4" s="1"/>
  <c r="H229" i="4" s="1"/>
  <c r="D230" i="4" s="1"/>
  <c r="F230" i="4" s="1"/>
  <c r="C229" i="4"/>
  <c r="C230" i="4" s="1"/>
  <c r="B231" i="4" l="1"/>
  <c r="E230" i="4"/>
  <c r="G230" i="4" s="1"/>
  <c r="H230" i="4" s="1"/>
  <c r="D231" i="4" s="1"/>
  <c r="F231" i="4" s="1"/>
  <c r="C231" i="4"/>
  <c r="E231" i="4" l="1"/>
  <c r="G231" i="4" s="1"/>
  <c r="H231" i="4" s="1"/>
  <c r="B232" i="4"/>
  <c r="C232" i="4" s="1"/>
  <c r="D232" i="4" l="1"/>
  <c r="F232" i="4" s="1"/>
  <c r="B233" i="4"/>
  <c r="C233" i="4" s="1"/>
  <c r="E232" i="4"/>
  <c r="G232" i="4" s="1"/>
  <c r="H232" i="4" s="1"/>
  <c r="D233" i="4" s="1"/>
  <c r="F233" i="4" s="1"/>
  <c r="B234" i="4" l="1"/>
  <c r="C234" i="4" s="1"/>
  <c r="E233" i="4"/>
  <c r="G233" i="4" s="1"/>
  <c r="H233" i="4" s="1"/>
  <c r="D234" i="4" s="1"/>
  <c r="F234" i="4" s="1"/>
  <c r="B235" i="4" l="1"/>
  <c r="C235" i="4" s="1"/>
  <c r="E234" i="4"/>
  <c r="G234" i="4" s="1"/>
  <c r="H234" i="4" s="1"/>
  <c r="D235" i="4" s="1"/>
  <c r="F235" i="4" s="1"/>
  <c r="E235" i="4" l="1"/>
  <c r="G235" i="4" s="1"/>
  <c r="H235" i="4" s="1"/>
  <c r="B236" i="4"/>
  <c r="D236" i="4" l="1"/>
  <c r="F236" i="4" s="1"/>
  <c r="B237" i="4"/>
  <c r="E236" i="4"/>
  <c r="G236" i="4" s="1"/>
  <c r="H236" i="4" s="1"/>
  <c r="D237" i="4" s="1"/>
  <c r="F237" i="4" s="1"/>
  <c r="C236" i="4"/>
  <c r="C237" i="4" s="1"/>
  <c r="B238" i="4" l="1"/>
  <c r="E237" i="4"/>
  <c r="G237" i="4" s="1"/>
  <c r="H237" i="4" s="1"/>
  <c r="D238" i="4" s="1"/>
  <c r="F238" i="4" s="1"/>
  <c r="C238" i="4"/>
  <c r="B239" i="4" l="1"/>
  <c r="C239" i="4" s="1"/>
  <c r="E238" i="4"/>
  <c r="G238" i="4" s="1"/>
  <c r="H238" i="4" s="1"/>
  <c r="D239" i="4" s="1"/>
  <c r="F239" i="4" s="1"/>
  <c r="E239" i="4" l="1"/>
  <c r="G239" i="4" s="1"/>
  <c r="H239" i="4" s="1"/>
  <c r="B240" i="4"/>
  <c r="C240" i="4" s="1"/>
  <c r="D240" i="4" l="1"/>
  <c r="F240" i="4" s="1"/>
  <c r="E240" i="4"/>
  <c r="G240" i="4" s="1"/>
  <c r="H240" i="4" s="1"/>
  <c r="B241" i="4"/>
  <c r="D241" i="4" l="1"/>
  <c r="F241" i="4" s="1"/>
  <c r="B242" i="4"/>
  <c r="E241" i="4"/>
  <c r="C241" i="4"/>
  <c r="C242" i="4" s="1"/>
  <c r="B243" i="4" l="1"/>
  <c r="E242" i="4"/>
  <c r="G241" i="4"/>
  <c r="H241" i="4" s="1"/>
  <c r="D242" i="4" s="1"/>
  <c r="F242" i="4" s="1"/>
  <c r="G242" i="4" s="1"/>
  <c r="H242" i="4" s="1"/>
  <c r="D243" i="4" s="1"/>
  <c r="F243" i="4" s="1"/>
  <c r="B244" i="4" l="1"/>
  <c r="E243" i="4"/>
  <c r="G243" i="4" s="1"/>
  <c r="H243" i="4" s="1"/>
  <c r="D244" i="4" s="1"/>
  <c r="F244" i="4" s="1"/>
  <c r="C243" i="4"/>
  <c r="C244" i="4" s="1"/>
  <c r="B245" i="4" l="1"/>
  <c r="C245" i="4" s="1"/>
  <c r="E244" i="4"/>
  <c r="G244" i="4" s="1"/>
  <c r="H244" i="4" s="1"/>
  <c r="D245" i="4" s="1"/>
  <c r="F245" i="4" s="1"/>
  <c r="B246" i="4" l="1"/>
  <c r="C246" i="4" s="1"/>
  <c r="E245" i="4"/>
  <c r="G245" i="4" s="1"/>
  <c r="H245" i="4" s="1"/>
  <c r="D246" i="4" s="1"/>
  <c r="F246" i="4" s="1"/>
  <c r="B247" i="4" l="1"/>
  <c r="C247" i="4" s="1"/>
  <c r="E246" i="4"/>
  <c r="G246" i="4" s="1"/>
  <c r="H246" i="4" s="1"/>
  <c r="D247" i="4" s="1"/>
  <c r="F247" i="4" s="1"/>
  <c r="E247" i="4" l="1"/>
  <c r="G247" i="4" s="1"/>
  <c r="H247" i="4" s="1"/>
  <c r="D248" i="4" s="1"/>
  <c r="F248" i="4" s="1"/>
  <c r="B248" i="4"/>
  <c r="C248" i="4" s="1"/>
  <c r="B249" i="4" l="1"/>
  <c r="E248" i="4"/>
  <c r="G248" i="4" s="1"/>
  <c r="H248" i="4" s="1"/>
  <c r="D249" i="4" s="1"/>
  <c r="F249" i="4" s="1"/>
  <c r="B250" i="4" l="1"/>
  <c r="E249" i="4"/>
  <c r="G249" i="4" s="1"/>
  <c r="H249" i="4" s="1"/>
  <c r="D250" i="4" s="1"/>
  <c r="F250" i="4" s="1"/>
  <c r="C249" i="4"/>
  <c r="C250" i="4" s="1"/>
  <c r="B251" i="4" l="1"/>
  <c r="C251" i="4" s="1"/>
  <c r="E250" i="4"/>
  <c r="G250" i="4" s="1"/>
  <c r="H250" i="4" s="1"/>
  <c r="D251" i="4" s="1"/>
  <c r="F251" i="4" s="1"/>
  <c r="E251" i="4" l="1"/>
  <c r="G251" i="4" s="1"/>
  <c r="H251" i="4" s="1"/>
  <c r="B252" i="4"/>
  <c r="D252" i="4" l="1"/>
  <c r="F252" i="4" s="1"/>
  <c r="B253" i="4"/>
  <c r="E252" i="4"/>
  <c r="C252" i="4"/>
  <c r="C253" i="4" s="1"/>
  <c r="G252" i="4" l="1"/>
  <c r="H252" i="4" s="1"/>
  <c r="D253" i="4" s="1"/>
  <c r="F253" i="4" s="1"/>
  <c r="B254" i="4"/>
  <c r="C254" i="4" s="1"/>
  <c r="E253" i="4"/>
  <c r="G253" i="4" s="1"/>
  <c r="H253" i="4" s="1"/>
  <c r="D254" i="4" s="1"/>
  <c r="F254" i="4" s="1"/>
  <c r="B255" i="4" l="1"/>
  <c r="C255" i="4" s="1"/>
  <c r="E254" i="4"/>
  <c r="G254" i="4" s="1"/>
  <c r="H254" i="4" s="1"/>
  <c r="D255" i="4" s="1"/>
  <c r="F255" i="4" s="1"/>
  <c r="E255" i="4" l="1"/>
  <c r="G255" i="4" s="1"/>
  <c r="H255" i="4" s="1"/>
  <c r="B256" i="4"/>
  <c r="D256" i="4" l="1"/>
  <c r="F256" i="4" s="1"/>
  <c r="B257" i="4"/>
  <c r="E256" i="4"/>
  <c r="C256" i="4"/>
  <c r="C257" i="4" s="1"/>
  <c r="G256" i="4" l="1"/>
  <c r="H256" i="4" s="1"/>
  <c r="D257" i="4" s="1"/>
  <c r="F257" i="4" s="1"/>
  <c r="B258" i="4"/>
  <c r="E257" i="4"/>
  <c r="G257" i="4" s="1"/>
  <c r="H257" i="4" s="1"/>
  <c r="D258" i="4" s="1"/>
  <c r="F258" i="4" s="1"/>
  <c r="C258" i="4"/>
  <c r="B259" i="4" l="1"/>
  <c r="E258" i="4"/>
  <c r="G258" i="4" s="1"/>
  <c r="H258" i="4" s="1"/>
  <c r="D259" i="4" s="1"/>
  <c r="F259" i="4" s="1"/>
  <c r="C259" i="4"/>
  <c r="E259" i="4" l="1"/>
  <c r="G259" i="4" s="1"/>
  <c r="H259" i="4" s="1"/>
  <c r="D260" i="4" s="1"/>
  <c r="F260" i="4" s="1"/>
  <c r="B260" i="4"/>
  <c r="C260" i="4" s="1"/>
  <c r="B261" i="4" l="1"/>
  <c r="E260" i="4"/>
  <c r="G260" i="4" s="1"/>
  <c r="H260" i="4" s="1"/>
  <c r="D261" i="4" s="1"/>
  <c r="F261" i="4" s="1"/>
  <c r="B262" i="4" l="1"/>
  <c r="E261" i="4"/>
  <c r="G261" i="4" s="1"/>
  <c r="H261" i="4" s="1"/>
  <c r="D262" i="4" s="1"/>
  <c r="F262" i="4" s="1"/>
  <c r="C261" i="4"/>
  <c r="C262" i="4" s="1"/>
  <c r="B263" i="4" l="1"/>
  <c r="E262" i="4"/>
  <c r="G262" i="4" s="1"/>
  <c r="H262" i="4" s="1"/>
  <c r="D263" i="4" s="1"/>
  <c r="F263" i="4" s="1"/>
  <c r="C263" i="4"/>
  <c r="E263" i="4" l="1"/>
  <c r="G263" i="4" s="1"/>
  <c r="H263" i="4" s="1"/>
  <c r="B264" i="4"/>
  <c r="C264" i="4"/>
  <c r="D264" i="4" l="1"/>
  <c r="F264" i="4" s="1"/>
  <c r="B265" i="4"/>
  <c r="C265" i="4" s="1"/>
  <c r="E264" i="4"/>
  <c r="G264" i="4" l="1"/>
  <c r="H264" i="4" s="1"/>
  <c r="D265" i="4" s="1"/>
  <c r="F265" i="4" s="1"/>
  <c r="B266" i="4"/>
  <c r="C266" i="4" s="1"/>
  <c r="E265" i="4"/>
  <c r="G265" i="4" s="1"/>
  <c r="H265" i="4" s="1"/>
  <c r="D266" i="4" s="1"/>
  <c r="F266" i="4" s="1"/>
  <c r="B267" i="4" l="1"/>
  <c r="C267" i="4" s="1"/>
  <c r="E266" i="4"/>
  <c r="G266" i="4" s="1"/>
  <c r="H266" i="4" s="1"/>
  <c r="D267" i="4" s="1"/>
  <c r="F267" i="4" s="1"/>
  <c r="B268" i="4" l="1"/>
  <c r="C268" i="4" s="1"/>
  <c r="E267" i="4"/>
  <c r="G267" i="4" s="1"/>
  <c r="H267" i="4" s="1"/>
  <c r="D268" i="4" l="1"/>
  <c r="F268" i="4" s="1"/>
  <c r="B269" i="4"/>
  <c r="C269" i="4" s="1"/>
  <c r="E268" i="4"/>
  <c r="G268" i="4" l="1"/>
  <c r="H268" i="4" s="1"/>
  <c r="D269" i="4" s="1"/>
  <c r="F269" i="4" s="1"/>
  <c r="B270" i="4"/>
  <c r="C270" i="4" s="1"/>
  <c r="E269" i="4"/>
  <c r="G269" i="4" s="1"/>
  <c r="H269" i="4" s="1"/>
  <c r="D270" i="4" s="1"/>
  <c r="F270" i="4" s="1"/>
  <c r="B271" i="4" l="1"/>
  <c r="C271" i="4" s="1"/>
  <c r="E270" i="4"/>
  <c r="G270" i="4" s="1"/>
  <c r="H270" i="4" s="1"/>
  <c r="D271" i="4" l="1"/>
  <c r="F271" i="4" s="1"/>
  <c r="E271" i="4"/>
  <c r="B272" i="4"/>
  <c r="G271" i="4" l="1"/>
  <c r="H271" i="4" s="1"/>
  <c r="D272" i="4" s="1"/>
  <c r="F272" i="4" s="1"/>
  <c r="B273" i="4"/>
  <c r="E272" i="4"/>
  <c r="C272" i="4"/>
  <c r="C273" i="4" s="1"/>
  <c r="G272" i="4" l="1"/>
  <c r="H272" i="4" s="1"/>
  <c r="D273" i="4" s="1"/>
  <c r="F273" i="4" s="1"/>
  <c r="E273" i="4"/>
  <c r="B274" i="4"/>
  <c r="C274" i="4" s="1"/>
  <c r="G273" i="4" l="1"/>
  <c r="H273" i="4" s="1"/>
  <c r="D274" i="4" s="1"/>
  <c r="F274" i="4" s="1"/>
  <c r="B275" i="4"/>
  <c r="E274" i="4"/>
  <c r="G274" i="4" s="1"/>
  <c r="H274" i="4" s="1"/>
  <c r="D275" i="4" l="1"/>
  <c r="F275" i="4" s="1"/>
  <c r="B276" i="4"/>
  <c r="E275" i="4"/>
  <c r="C275" i="4"/>
  <c r="C276" i="4" s="1"/>
  <c r="G275" i="4" l="1"/>
  <c r="H275" i="4" s="1"/>
  <c r="D276" i="4" s="1"/>
  <c r="F276" i="4" s="1"/>
  <c r="B277" i="4"/>
  <c r="C277" i="4" s="1"/>
  <c r="E276" i="4"/>
  <c r="G276" i="4" l="1"/>
  <c r="H276" i="4" s="1"/>
  <c r="D277" i="4" s="1"/>
  <c r="F277" i="4" s="1"/>
  <c r="B278" i="4"/>
  <c r="C278" i="4" s="1"/>
  <c r="E277" i="4"/>
  <c r="G277" i="4" l="1"/>
  <c r="H277" i="4" s="1"/>
  <c r="D278" i="4" s="1"/>
  <c r="F278" i="4" s="1"/>
  <c r="B279" i="4"/>
  <c r="C279" i="4" s="1"/>
  <c r="E278" i="4"/>
  <c r="G278" i="4" l="1"/>
  <c r="H278" i="4" s="1"/>
  <c r="D279" i="4" s="1"/>
  <c r="F279" i="4" s="1"/>
  <c r="E279" i="4"/>
  <c r="B280" i="4"/>
  <c r="G279" i="4" l="1"/>
  <c r="H279" i="4" s="1"/>
  <c r="D280" i="4"/>
  <c r="F280" i="4" s="1"/>
  <c r="B281" i="4"/>
  <c r="E280" i="4"/>
  <c r="G280" i="4" s="1"/>
  <c r="H280" i="4" s="1"/>
  <c r="D281" i="4" s="1"/>
  <c r="F281" i="4" s="1"/>
  <c r="C280" i="4"/>
  <c r="C281" i="4" s="1"/>
  <c r="B282" i="4" l="1"/>
  <c r="C282" i="4" s="1"/>
  <c r="E281" i="4"/>
  <c r="G281" i="4" s="1"/>
  <c r="H281" i="4" s="1"/>
  <c r="D282" i="4" s="1"/>
  <c r="F282" i="4" s="1"/>
  <c r="B283" i="4" l="1"/>
  <c r="C283" i="4" s="1"/>
  <c r="E282" i="4"/>
  <c r="G282" i="4" s="1"/>
  <c r="H282" i="4" s="1"/>
  <c r="D283" i="4" l="1"/>
  <c r="F283" i="4" s="1"/>
  <c r="E283" i="4"/>
  <c r="B284" i="4"/>
  <c r="G283" i="4" l="1"/>
  <c r="H283" i="4" s="1"/>
  <c r="D284" i="4" s="1"/>
  <c r="F284" i="4" s="1"/>
  <c r="B285" i="4"/>
  <c r="E284" i="4"/>
  <c r="C284" i="4"/>
  <c r="C285" i="4" s="1"/>
  <c r="G284" i="4" l="1"/>
  <c r="H284" i="4" s="1"/>
  <c r="D285" i="4" s="1"/>
  <c r="F285" i="4" s="1"/>
  <c r="B286" i="4"/>
  <c r="C286" i="4" s="1"/>
  <c r="E285" i="4"/>
  <c r="G285" i="4" l="1"/>
  <c r="H285" i="4" s="1"/>
  <c r="D286" i="4" s="1"/>
  <c r="F286" i="4" s="1"/>
  <c r="B287" i="4"/>
  <c r="C287" i="4" s="1"/>
  <c r="E286" i="4"/>
  <c r="G286" i="4" l="1"/>
  <c r="H286" i="4" s="1"/>
  <c r="D287" i="4" s="1"/>
  <c r="F287" i="4" s="1"/>
  <c r="B288" i="4"/>
  <c r="C288" i="4" s="1"/>
  <c r="E287" i="4"/>
  <c r="G287" i="4" l="1"/>
  <c r="H287" i="4" s="1"/>
  <c r="D288" i="4" s="1"/>
  <c r="F288" i="4" s="1"/>
  <c r="B289" i="4"/>
  <c r="C289" i="4" s="1"/>
  <c r="E288" i="4"/>
  <c r="G288" i="4" l="1"/>
  <c r="H288" i="4" s="1"/>
  <c r="D289" i="4" s="1"/>
  <c r="F289" i="4" s="1"/>
  <c r="B290" i="4"/>
  <c r="C290" i="4" s="1"/>
  <c r="E289" i="4"/>
  <c r="G289" i="4" l="1"/>
  <c r="H289" i="4" s="1"/>
  <c r="D290" i="4" s="1"/>
  <c r="F290" i="4" s="1"/>
  <c r="B291" i="4"/>
  <c r="C291" i="4" s="1"/>
  <c r="E290" i="4"/>
  <c r="G290" i="4" l="1"/>
  <c r="H290" i="4" s="1"/>
  <c r="D291" i="4" s="1"/>
  <c r="F291" i="4" s="1"/>
  <c r="E291" i="4"/>
  <c r="B292" i="4"/>
  <c r="C292" i="4" s="1"/>
  <c r="G291" i="4" l="1"/>
  <c r="H291" i="4" s="1"/>
  <c r="D292" i="4" s="1"/>
  <c r="F292" i="4" s="1"/>
  <c r="B293" i="4"/>
  <c r="E292" i="4"/>
  <c r="G292" i="4" l="1"/>
  <c r="H292" i="4" s="1"/>
  <c r="D293" i="4" s="1"/>
  <c r="F293" i="4" s="1"/>
  <c r="B294" i="4"/>
  <c r="E293" i="4"/>
  <c r="C293" i="4"/>
  <c r="C294" i="4" s="1"/>
  <c r="G293" i="4" l="1"/>
  <c r="H293" i="4" s="1"/>
  <c r="D294" i="4" s="1"/>
  <c r="F294" i="4" s="1"/>
  <c r="B295" i="4"/>
  <c r="E294" i="4"/>
  <c r="C295" i="4"/>
  <c r="G294" i="4" l="1"/>
  <c r="H294" i="4" s="1"/>
  <c r="D295" i="4" s="1"/>
  <c r="F295" i="4" s="1"/>
  <c r="E295" i="4"/>
  <c r="B296" i="4"/>
  <c r="C296" i="4" s="1"/>
  <c r="G295" i="4" l="1"/>
  <c r="H295" i="4" s="1"/>
  <c r="D296" i="4" s="1"/>
  <c r="F296" i="4" s="1"/>
  <c r="B297" i="4"/>
  <c r="E296" i="4"/>
  <c r="G296" i="4" l="1"/>
  <c r="H296" i="4" s="1"/>
  <c r="D297" i="4" s="1"/>
  <c r="F297" i="4" s="1"/>
  <c r="B298" i="4"/>
  <c r="E297" i="4"/>
  <c r="G297" i="4" s="1"/>
  <c r="H297" i="4" s="1"/>
  <c r="C297" i="4"/>
  <c r="C298" i="4" s="1"/>
  <c r="D298" i="4" l="1"/>
  <c r="F298" i="4" s="1"/>
  <c r="B299" i="4"/>
  <c r="C299" i="4" s="1"/>
  <c r="E298" i="4"/>
  <c r="G298" i="4" s="1"/>
  <c r="H298" i="4" s="1"/>
  <c r="D299" i="4" l="1"/>
  <c r="F299" i="4" s="1"/>
  <c r="E299" i="4"/>
  <c r="B300" i="4"/>
  <c r="C300" i="4" s="1"/>
  <c r="G299" i="4" l="1"/>
  <c r="H299" i="4" s="1"/>
  <c r="D300" i="4" s="1"/>
  <c r="F300" i="4" s="1"/>
  <c r="B301" i="4"/>
  <c r="E300" i="4"/>
  <c r="G300" i="4" l="1"/>
  <c r="H300" i="4" s="1"/>
  <c r="D301" i="4" s="1"/>
  <c r="F301" i="4" s="1"/>
  <c r="B302" i="4"/>
  <c r="E301" i="4"/>
  <c r="C301" i="4"/>
  <c r="C302" i="4" s="1"/>
  <c r="G301" i="4" l="1"/>
  <c r="H301" i="4" s="1"/>
  <c r="D302" i="4" s="1"/>
  <c r="F302" i="4" s="1"/>
  <c r="B303" i="4"/>
  <c r="E302" i="4"/>
  <c r="C303" i="4"/>
  <c r="G302" i="4" l="1"/>
  <c r="H302" i="4" s="1"/>
  <c r="D303" i="4" s="1"/>
  <c r="F303" i="4" s="1"/>
  <c r="E303" i="4"/>
  <c r="B304" i="4"/>
  <c r="C304" i="4" s="1"/>
  <c r="G303" i="4" l="1"/>
  <c r="H303" i="4" s="1"/>
  <c r="D304" i="4" s="1"/>
  <c r="F304" i="4" s="1"/>
  <c r="B305" i="4"/>
  <c r="E304" i="4"/>
  <c r="G304" i="4" l="1"/>
  <c r="H304" i="4" s="1"/>
  <c r="D305" i="4" s="1"/>
  <c r="F305" i="4" s="1"/>
  <c r="B306" i="4"/>
  <c r="E305" i="4"/>
  <c r="C305" i="4"/>
  <c r="C306" i="4" s="1"/>
  <c r="G305" i="4" l="1"/>
  <c r="H305" i="4" s="1"/>
  <c r="D306" i="4" s="1"/>
  <c r="F306" i="4" s="1"/>
  <c r="B307" i="4"/>
  <c r="E306" i="4"/>
  <c r="C307" i="4"/>
  <c r="G306" i="4" l="1"/>
  <c r="H306" i="4" s="1"/>
  <c r="D307" i="4" s="1"/>
  <c r="F307" i="4" s="1"/>
  <c r="B308" i="4"/>
  <c r="E307" i="4"/>
  <c r="C308" i="4"/>
  <c r="G307" i="4" l="1"/>
  <c r="H307" i="4" s="1"/>
  <c r="D308" i="4" s="1"/>
  <c r="F308" i="4" s="1"/>
  <c r="B309" i="4"/>
  <c r="C309" i="4" s="1"/>
  <c r="E308" i="4"/>
  <c r="G308" i="4" l="1"/>
  <c r="H308" i="4" s="1"/>
  <c r="D309" i="4" s="1"/>
  <c r="F309" i="4" s="1"/>
  <c r="B310" i="4"/>
  <c r="C310" i="4" s="1"/>
  <c r="E309" i="4"/>
  <c r="G309" i="4" l="1"/>
  <c r="H309" i="4" s="1"/>
  <c r="D310" i="4" s="1"/>
  <c r="F310" i="4" s="1"/>
  <c r="B311" i="4"/>
  <c r="C311" i="4" s="1"/>
  <c r="E310" i="4"/>
  <c r="G310" i="4" s="1"/>
  <c r="H310" i="4" s="1"/>
  <c r="D311" i="4" s="1"/>
  <c r="F311" i="4" s="1"/>
  <c r="E311" i="4" l="1"/>
  <c r="G311" i="4" s="1"/>
  <c r="H311" i="4" s="1"/>
  <c r="B312" i="4"/>
  <c r="D312" i="4" l="1"/>
  <c r="F312" i="4" s="1"/>
  <c r="B313" i="4"/>
  <c r="E312" i="4"/>
  <c r="C312" i="4"/>
  <c r="C313" i="4" s="1"/>
  <c r="G312" i="4" l="1"/>
  <c r="H312" i="4" s="1"/>
  <c r="D313" i="4" s="1"/>
  <c r="F313" i="4" s="1"/>
  <c r="B314" i="4"/>
  <c r="C314" i="4" s="1"/>
  <c r="E313" i="4"/>
  <c r="G313" i="4" l="1"/>
  <c r="H313" i="4" s="1"/>
  <c r="D314" i="4" s="1"/>
  <c r="F314" i="4" s="1"/>
  <c r="B315" i="4"/>
  <c r="E314" i="4"/>
  <c r="G314" i="4" l="1"/>
  <c r="H314" i="4" s="1"/>
  <c r="D315" i="4"/>
  <c r="C315" i="4"/>
  <c r="E315" i="4"/>
  <c r="F315" i="4"/>
  <c r="G315" i="4"/>
  <c r="B316" i="4"/>
  <c r="H315" i="4"/>
  <c r="D316" i="4" l="1"/>
  <c r="C316" i="4"/>
  <c r="B317" i="4"/>
  <c r="E316" i="4"/>
  <c r="H316" i="4"/>
  <c r="G316" i="4"/>
  <c r="F316" i="4"/>
  <c r="D317" i="4" l="1"/>
  <c r="C317" i="4"/>
  <c r="B318" i="4"/>
  <c r="E317" i="4"/>
  <c r="H317" i="4"/>
  <c r="G317" i="4"/>
  <c r="F317" i="4"/>
  <c r="D318" i="4" l="1"/>
  <c r="C318" i="4"/>
  <c r="B319" i="4"/>
  <c r="E318" i="4"/>
  <c r="G318" i="4"/>
  <c r="H318" i="4"/>
  <c r="F318" i="4"/>
  <c r="D319" i="4" l="1"/>
  <c r="C319" i="4"/>
  <c r="E319" i="4"/>
  <c r="F319" i="4"/>
  <c r="G319" i="4"/>
  <c r="B320" i="4"/>
  <c r="H319" i="4"/>
  <c r="D320" i="4" l="1"/>
  <c r="C320" i="4"/>
  <c r="B321" i="4"/>
  <c r="E320" i="4"/>
  <c r="G320" i="4"/>
  <c r="H320" i="4"/>
  <c r="F320" i="4"/>
  <c r="D321" i="4" l="1"/>
  <c r="C321" i="4"/>
  <c r="E321" i="4"/>
  <c r="F321" i="4"/>
  <c r="G321" i="4"/>
  <c r="B322" i="4"/>
  <c r="H321" i="4"/>
  <c r="D322" i="4" l="1"/>
  <c r="C322" i="4"/>
  <c r="B323" i="4"/>
  <c r="F322" i="4"/>
  <c r="G322" i="4"/>
  <c r="H322" i="4"/>
  <c r="E322" i="4"/>
  <c r="D323" i="4" l="1"/>
  <c r="C323" i="4"/>
  <c r="E323" i="4"/>
  <c r="F323" i="4"/>
  <c r="G323" i="4"/>
  <c r="B324" i="4"/>
  <c r="H323" i="4"/>
  <c r="D324" i="4" l="1"/>
  <c r="C324" i="4"/>
  <c r="B325" i="4"/>
  <c r="E324" i="4"/>
  <c r="H324" i="4"/>
  <c r="G324" i="4"/>
  <c r="F324" i="4"/>
  <c r="D325" i="4" l="1"/>
  <c r="C325" i="4"/>
  <c r="B326" i="4"/>
  <c r="E325" i="4"/>
  <c r="F325" i="4"/>
  <c r="H325" i="4"/>
  <c r="G325" i="4"/>
  <c r="D326" i="4" l="1"/>
  <c r="C326" i="4"/>
  <c r="B327" i="4"/>
  <c r="E326" i="4"/>
  <c r="G326" i="4"/>
  <c r="H326" i="4"/>
  <c r="F326" i="4"/>
  <c r="D327" i="4" l="1"/>
  <c r="C327" i="4"/>
  <c r="B328" i="4"/>
  <c r="E327" i="4"/>
  <c r="F327" i="4"/>
  <c r="H327" i="4"/>
  <c r="G327" i="4"/>
  <c r="D328" i="4" l="1"/>
  <c r="C328" i="4"/>
  <c r="B329" i="4"/>
  <c r="F328" i="4"/>
  <c r="E328" i="4"/>
  <c r="G328" i="4"/>
  <c r="H328" i="4"/>
  <c r="D329" i="4" l="1"/>
  <c r="C329" i="4"/>
  <c r="B330" i="4"/>
  <c r="E329" i="4"/>
  <c r="G329" i="4"/>
  <c r="H329" i="4"/>
  <c r="F329" i="4"/>
  <c r="D330" i="4" l="1"/>
  <c r="C330" i="4"/>
  <c r="B331" i="4"/>
  <c r="E330" i="4"/>
  <c r="G330" i="4"/>
  <c r="H330" i="4"/>
  <c r="F330" i="4"/>
  <c r="D331" i="4" l="1"/>
  <c r="C331" i="4"/>
  <c r="E331" i="4"/>
  <c r="F331" i="4"/>
  <c r="G331" i="4"/>
  <c r="B332" i="4"/>
  <c r="H331" i="4"/>
  <c r="D332" i="4" l="1"/>
  <c r="C332" i="4"/>
  <c r="B333" i="4"/>
  <c r="E332" i="4"/>
  <c r="G332" i="4"/>
  <c r="H332" i="4"/>
  <c r="F332" i="4"/>
  <c r="D333" i="4" l="1"/>
  <c r="C333" i="4"/>
  <c r="B334" i="4"/>
  <c r="E333" i="4"/>
  <c r="G333" i="4"/>
  <c r="H333" i="4"/>
  <c r="F333" i="4"/>
  <c r="D334" i="4" l="1"/>
  <c r="C334" i="4"/>
  <c r="B335" i="4"/>
  <c r="E334" i="4"/>
  <c r="G334" i="4"/>
  <c r="H334" i="4"/>
  <c r="F334" i="4"/>
  <c r="D335" i="4" l="1"/>
  <c r="C335" i="4"/>
  <c r="E335" i="4"/>
  <c r="F335" i="4"/>
  <c r="G335" i="4"/>
  <c r="H335" i="4"/>
  <c r="B336" i="4"/>
  <c r="D336" i="4" l="1"/>
  <c r="C336" i="4"/>
  <c r="B337" i="4"/>
  <c r="E336" i="4"/>
  <c r="G336" i="4"/>
  <c r="H336" i="4"/>
  <c r="F336" i="4"/>
  <c r="D337" i="4" l="1"/>
  <c r="C337" i="4"/>
  <c r="E337" i="4"/>
  <c r="F337" i="4"/>
  <c r="G337" i="4"/>
  <c r="H337" i="4"/>
  <c r="B338" i="4"/>
  <c r="D338" i="4" l="1"/>
  <c r="C338" i="4"/>
  <c r="B339" i="4"/>
  <c r="F338" i="4"/>
  <c r="G338" i="4"/>
  <c r="H338" i="4"/>
  <c r="E338" i="4"/>
  <c r="D339" i="4" l="1"/>
  <c r="C339" i="4"/>
  <c r="E339" i="4"/>
  <c r="F339" i="4"/>
  <c r="G339" i="4"/>
  <c r="B340" i="4"/>
  <c r="H339" i="4"/>
  <c r="D340" i="4" l="1"/>
  <c r="C340" i="4"/>
  <c r="B341" i="4"/>
  <c r="E340" i="4"/>
  <c r="H340" i="4"/>
  <c r="G340" i="4"/>
  <c r="F340" i="4"/>
  <c r="D341" i="4" l="1"/>
  <c r="C341" i="4"/>
  <c r="B342" i="4"/>
  <c r="E341" i="4"/>
  <c r="H341" i="4"/>
  <c r="G341" i="4"/>
  <c r="F341" i="4"/>
  <c r="D342" i="4" l="1"/>
  <c r="C342" i="4"/>
  <c r="B343" i="4"/>
  <c r="E342" i="4"/>
  <c r="G342" i="4"/>
  <c r="H342" i="4"/>
  <c r="F342" i="4"/>
  <c r="D343" i="4" l="1"/>
  <c r="C343" i="4"/>
  <c r="B344" i="4"/>
  <c r="E343" i="4"/>
  <c r="F343" i="4"/>
  <c r="H343" i="4"/>
  <c r="G343" i="4"/>
  <c r="C344" i="4" l="1"/>
  <c r="D344" i="4"/>
  <c r="B345" i="4"/>
  <c r="E344" i="4"/>
  <c r="G344" i="4"/>
  <c r="H344" i="4"/>
  <c r="F344" i="4"/>
  <c r="D345" i="4" l="1"/>
  <c r="C345" i="4"/>
  <c r="B346" i="4"/>
  <c r="E345" i="4"/>
  <c r="H345" i="4"/>
  <c r="G345" i="4"/>
  <c r="F345" i="4"/>
  <c r="D346" i="4" l="1"/>
  <c r="C346" i="4"/>
  <c r="E346" i="4"/>
  <c r="B347" i="4"/>
  <c r="G346" i="4"/>
  <c r="H346" i="4"/>
  <c r="F346" i="4"/>
  <c r="D347" i="4" l="1"/>
  <c r="C347" i="4"/>
  <c r="E347" i="4"/>
  <c r="F347" i="4"/>
  <c r="G347" i="4"/>
  <c r="B348" i="4"/>
  <c r="H347" i="4"/>
  <c r="D348" i="4" l="1"/>
  <c r="C348" i="4"/>
  <c r="B349" i="4"/>
  <c r="F348" i="4"/>
  <c r="G348" i="4"/>
  <c r="H348" i="4"/>
  <c r="E348" i="4"/>
  <c r="D349" i="4" l="1"/>
  <c r="C349" i="4"/>
  <c r="B350" i="4"/>
  <c r="E349" i="4"/>
  <c r="G349" i="4"/>
  <c r="H349" i="4"/>
  <c r="F349" i="4"/>
  <c r="D350" i="4" l="1"/>
  <c r="C350" i="4"/>
  <c r="B351" i="4"/>
  <c r="E350" i="4"/>
  <c r="G350" i="4"/>
  <c r="H350" i="4"/>
  <c r="F350" i="4"/>
  <c r="D351" i="4" l="1"/>
  <c r="C351" i="4"/>
  <c r="E351" i="4"/>
  <c r="B352" i="4"/>
  <c r="G351" i="4"/>
  <c r="H351" i="4"/>
  <c r="F351" i="4"/>
  <c r="C352" i="4" l="1"/>
  <c r="D352" i="4"/>
  <c r="B353" i="4"/>
  <c r="E352" i="4"/>
  <c r="G352" i="4"/>
  <c r="H352" i="4"/>
  <c r="F352" i="4"/>
  <c r="D353" i="4" l="1"/>
  <c r="C353" i="4"/>
  <c r="E353" i="4"/>
  <c r="F353" i="4"/>
  <c r="G353" i="4"/>
  <c r="H353" i="4"/>
  <c r="B354" i="4"/>
  <c r="D354" i="4" l="1"/>
  <c r="C354" i="4"/>
  <c r="B355" i="4"/>
  <c r="E354" i="4"/>
  <c r="G354" i="4"/>
  <c r="H354" i="4"/>
  <c r="F354" i="4"/>
  <c r="D355" i="4" l="1"/>
  <c r="C355" i="4"/>
  <c r="E355" i="4"/>
  <c r="B356" i="4"/>
  <c r="G355" i="4"/>
  <c r="H355" i="4"/>
  <c r="F355" i="4"/>
  <c r="D356" i="4" l="1"/>
  <c r="C356" i="4"/>
  <c r="B357" i="4"/>
  <c r="E356" i="4"/>
  <c r="H356" i="4"/>
  <c r="G356" i="4"/>
  <c r="F356" i="4"/>
  <c r="D357" i="4" l="1"/>
  <c r="C357" i="4"/>
  <c r="B358" i="4"/>
  <c r="E357" i="4"/>
  <c r="H357" i="4"/>
  <c r="G357" i="4"/>
  <c r="F357" i="4"/>
  <c r="D358" i="4" l="1"/>
  <c r="C358" i="4"/>
  <c r="B359" i="4"/>
  <c r="E358" i="4"/>
  <c r="G358" i="4"/>
  <c r="H358" i="4"/>
  <c r="F358" i="4"/>
  <c r="D359" i="4" l="1"/>
  <c r="C359" i="4"/>
  <c r="B360" i="4"/>
  <c r="F359" i="4"/>
  <c r="E359" i="4"/>
  <c r="G359" i="4"/>
  <c r="H359" i="4"/>
  <c r="C360" i="4" l="1"/>
  <c r="D360" i="4"/>
  <c r="B361" i="4"/>
  <c r="E360" i="4"/>
  <c r="G360" i="4"/>
  <c r="H360" i="4"/>
  <c r="F360" i="4"/>
  <c r="D361" i="4" l="1"/>
  <c r="C361" i="4"/>
  <c r="B362" i="4"/>
  <c r="E361" i="4"/>
  <c r="G361" i="4"/>
  <c r="H361" i="4"/>
  <c r="F361" i="4"/>
  <c r="D362" i="4" l="1"/>
  <c r="C362" i="4"/>
  <c r="B363" i="4"/>
  <c r="F362" i="4"/>
  <c r="G362" i="4"/>
  <c r="H362" i="4"/>
  <c r="E362" i="4"/>
  <c r="D363" i="4" l="1"/>
  <c r="C363" i="4"/>
  <c r="E363" i="4"/>
  <c r="F363" i="4"/>
  <c r="G363" i="4"/>
  <c r="H363" i="4"/>
  <c r="B364" i="4"/>
  <c r="D364" i="4" l="1"/>
  <c r="C364" i="4"/>
  <c r="B365" i="4"/>
  <c r="F364" i="4"/>
  <c r="H364" i="4"/>
  <c r="G364" i="4"/>
  <c r="E364" i="4"/>
  <c r="D365" i="4" l="1"/>
  <c r="C365" i="4"/>
  <c r="B366" i="4"/>
  <c r="E365" i="4"/>
  <c r="H365" i="4"/>
  <c r="G365" i="4"/>
  <c r="F365" i="4"/>
  <c r="D366" i="4" l="1"/>
  <c r="C366" i="4"/>
  <c r="B367" i="4"/>
  <c r="E366" i="4"/>
  <c r="G366" i="4"/>
  <c r="H366" i="4"/>
  <c r="F366" i="4"/>
  <c r="D367" i="4" l="1"/>
  <c r="C367" i="4"/>
  <c r="E367" i="4"/>
  <c r="G367" i="4"/>
  <c r="F367" i="4"/>
  <c r="H367" i="4"/>
  <c r="B368" i="4"/>
  <c r="C368" i="4" l="1"/>
  <c r="D368" i="4"/>
  <c r="B369" i="4"/>
  <c r="E368" i="4"/>
  <c r="G368" i="4"/>
  <c r="H368" i="4"/>
  <c r="F368" i="4"/>
  <c r="D369" i="4" l="1"/>
  <c r="C369" i="4"/>
  <c r="B370" i="4"/>
  <c r="E369" i="4"/>
  <c r="G369" i="4"/>
  <c r="H369" i="4"/>
  <c r="F369" i="4"/>
  <c r="D370" i="4" l="1"/>
  <c r="C370" i="4"/>
  <c r="F370" i="4"/>
  <c r="B371" i="4"/>
  <c r="G370" i="4"/>
  <c r="H370" i="4"/>
  <c r="E370" i="4"/>
  <c r="D371" i="4" l="1"/>
  <c r="C371" i="4"/>
  <c r="E371" i="4"/>
  <c r="F371" i="4"/>
  <c r="G371" i="4"/>
  <c r="H371" i="4"/>
  <c r="B372" i="4"/>
  <c r="D372" i="4" l="1"/>
  <c r="C372" i="4"/>
  <c r="B373" i="4"/>
  <c r="E372" i="4"/>
  <c r="G372" i="4"/>
  <c r="H372" i="4"/>
  <c r="F372" i="4"/>
  <c r="D373" i="4" l="1"/>
  <c r="C373" i="4"/>
  <c r="B374" i="4"/>
  <c r="E373" i="4"/>
  <c r="G373" i="4"/>
  <c r="H373" i="4"/>
  <c r="F373" i="4"/>
  <c r="D374" i="4" l="1"/>
  <c r="C374" i="4"/>
  <c r="B375" i="4"/>
  <c r="E374" i="4"/>
  <c r="G374" i="4"/>
  <c r="H374" i="4"/>
  <c r="F374" i="4"/>
  <c r="D375" i="4" l="1"/>
  <c r="C375" i="4"/>
  <c r="B376" i="4"/>
  <c r="G375" i="4"/>
  <c r="F375" i="4"/>
  <c r="E375" i="4"/>
  <c r="H375" i="4"/>
  <c r="D376" i="4" l="1"/>
  <c r="C376" i="4"/>
  <c r="B377" i="4"/>
  <c r="F376" i="4"/>
  <c r="G376" i="4"/>
  <c r="H376" i="4"/>
  <c r="E376" i="4"/>
  <c r="D377" i="4" l="1"/>
  <c r="C377" i="4"/>
  <c r="B378" i="4"/>
  <c r="E377" i="4"/>
  <c r="G377" i="4"/>
  <c r="H377" i="4"/>
  <c r="F377" i="4"/>
  <c r="D378" i="4" l="1"/>
  <c r="C378" i="4"/>
  <c r="E378" i="4"/>
  <c r="F378" i="4"/>
  <c r="G378" i="4"/>
  <c r="B379" i="4"/>
  <c r="H378" i="4"/>
  <c r="D379" i="4" l="1"/>
  <c r="C379" i="4"/>
  <c r="E379" i="4"/>
  <c r="F379" i="4"/>
  <c r="G379" i="4"/>
  <c r="B380" i="4"/>
  <c r="H379" i="4"/>
  <c r="D380" i="4" l="1"/>
  <c r="C380" i="4"/>
  <c r="B381" i="4"/>
  <c r="E380" i="4"/>
  <c r="H380" i="4"/>
  <c r="G380" i="4"/>
  <c r="F380" i="4"/>
  <c r="D381" i="4" l="1"/>
  <c r="C381" i="4"/>
  <c r="B382" i="4"/>
  <c r="E381" i="4"/>
  <c r="H381" i="4"/>
  <c r="G381" i="4"/>
  <c r="F381" i="4"/>
  <c r="D382" i="4" l="1"/>
  <c r="C382" i="4"/>
  <c r="B383" i="4"/>
  <c r="E382" i="4"/>
  <c r="G382" i="4"/>
  <c r="H382" i="4"/>
  <c r="F382" i="4"/>
  <c r="D383" i="4" l="1"/>
  <c r="C383" i="4"/>
  <c r="E383" i="4"/>
  <c r="F383" i="4"/>
  <c r="G383" i="4"/>
  <c r="H383" i="4"/>
  <c r="B384" i="4"/>
  <c r="D384" i="4" l="1"/>
  <c r="C384" i="4"/>
  <c r="B385" i="4"/>
  <c r="E384" i="4"/>
  <c r="G384" i="4"/>
  <c r="H384" i="4"/>
  <c r="F384" i="4"/>
  <c r="D385" i="4" l="1"/>
  <c r="C385" i="4"/>
  <c r="E385" i="4"/>
  <c r="F385" i="4"/>
  <c r="G385" i="4"/>
  <c r="H385" i="4"/>
  <c r="B386" i="4"/>
  <c r="D386" i="4" l="1"/>
  <c r="C386" i="4"/>
  <c r="B387" i="4"/>
  <c r="F386" i="4"/>
  <c r="G386" i="4"/>
  <c r="H386" i="4"/>
  <c r="E386" i="4"/>
  <c r="D387" i="4" l="1"/>
  <c r="C387" i="4"/>
  <c r="E387" i="4"/>
  <c r="F387" i="4"/>
  <c r="G387" i="4"/>
  <c r="H387" i="4"/>
  <c r="B388" i="4"/>
  <c r="D388" i="4" l="1"/>
  <c r="C388" i="4"/>
  <c r="B389" i="4"/>
  <c r="F388" i="4"/>
  <c r="H388" i="4"/>
  <c r="G388" i="4"/>
  <c r="E388" i="4"/>
  <c r="D389" i="4" l="1"/>
  <c r="C389" i="4"/>
  <c r="B390" i="4"/>
  <c r="E389" i="4"/>
  <c r="H389" i="4"/>
  <c r="F389" i="4"/>
  <c r="G389" i="4"/>
  <c r="D390" i="4" l="1"/>
  <c r="C390" i="4"/>
  <c r="B391" i="4"/>
  <c r="F390" i="4"/>
  <c r="E390" i="4"/>
  <c r="G390" i="4"/>
  <c r="H390" i="4"/>
  <c r="D391" i="4" l="1"/>
  <c r="C391" i="4"/>
  <c r="B392" i="4"/>
  <c r="E391" i="4"/>
  <c r="F391" i="4"/>
  <c r="H391" i="4"/>
  <c r="G391" i="4"/>
  <c r="D392" i="4" l="1"/>
  <c r="C392" i="4"/>
  <c r="B393" i="4"/>
  <c r="E392" i="4"/>
  <c r="G392" i="4"/>
  <c r="H392" i="4"/>
  <c r="F392" i="4"/>
  <c r="D393" i="4" l="1"/>
  <c r="C393" i="4"/>
  <c r="B394" i="4"/>
  <c r="E393" i="4"/>
  <c r="G393" i="4"/>
  <c r="H393" i="4"/>
  <c r="F393" i="4"/>
  <c r="D394" i="4" l="1"/>
  <c r="C394" i="4"/>
  <c r="B395" i="4"/>
  <c r="E394" i="4"/>
  <c r="G394" i="4"/>
  <c r="H394" i="4"/>
  <c r="F394" i="4"/>
  <c r="D395" i="4" l="1"/>
  <c r="C395" i="4"/>
  <c r="E395" i="4"/>
  <c r="F395" i="4"/>
  <c r="G395" i="4"/>
  <c r="H395" i="4"/>
  <c r="B396" i="4"/>
  <c r="D396" i="4" l="1"/>
  <c r="C396" i="4"/>
  <c r="B397" i="4"/>
  <c r="E396" i="4"/>
  <c r="G396" i="4"/>
  <c r="H396" i="4"/>
  <c r="F396" i="4"/>
  <c r="D397" i="4" l="1"/>
  <c r="C397" i="4"/>
  <c r="B398" i="4"/>
  <c r="E397" i="4"/>
  <c r="H397" i="4"/>
  <c r="F397" i="4"/>
  <c r="G397" i="4"/>
  <c r="D398" i="4" l="1"/>
  <c r="C398" i="4"/>
  <c r="B399" i="4"/>
  <c r="E398" i="4"/>
  <c r="G398" i="4"/>
  <c r="H398" i="4"/>
  <c r="F398" i="4"/>
  <c r="D399" i="4" l="1"/>
  <c r="C399" i="4"/>
  <c r="E399" i="4"/>
  <c r="F399" i="4"/>
  <c r="G399" i="4"/>
  <c r="H399" i="4"/>
  <c r="B400" i="4"/>
  <c r="D400" i="4" l="1"/>
  <c r="C400" i="4"/>
  <c r="B401" i="4"/>
  <c r="E400" i="4"/>
  <c r="G400" i="4"/>
  <c r="H400" i="4"/>
  <c r="F400" i="4"/>
  <c r="D401" i="4" l="1"/>
  <c r="C401" i="4"/>
  <c r="B402" i="4"/>
  <c r="E401" i="4"/>
  <c r="G401" i="4"/>
  <c r="H401" i="4"/>
  <c r="F401" i="4"/>
  <c r="D402" i="4" l="1"/>
  <c r="C402" i="4"/>
  <c r="F402" i="4"/>
  <c r="E402" i="4"/>
  <c r="G402" i="4"/>
  <c r="H402" i="4"/>
  <c r="B403" i="4"/>
  <c r="D403" i="4" l="1"/>
  <c r="C403" i="4"/>
  <c r="E403" i="4"/>
  <c r="F403" i="4"/>
  <c r="G403" i="4"/>
  <c r="H403" i="4"/>
  <c r="B404" i="4"/>
  <c r="D404" i="4" l="1"/>
  <c r="C404" i="4"/>
  <c r="B405" i="4"/>
  <c r="E404" i="4"/>
  <c r="H404" i="4"/>
  <c r="G404" i="4"/>
  <c r="F404" i="4"/>
  <c r="D405" i="4" l="1"/>
  <c r="C405" i="4"/>
  <c r="B406" i="4"/>
  <c r="E405" i="4"/>
  <c r="H405" i="4"/>
  <c r="G405" i="4"/>
  <c r="F405" i="4"/>
  <c r="D406" i="4" l="1"/>
  <c r="C406" i="4"/>
  <c r="B407" i="4"/>
  <c r="F406" i="4"/>
  <c r="E406" i="4"/>
  <c r="G406" i="4"/>
  <c r="H406" i="4"/>
  <c r="D407" i="4" l="1"/>
  <c r="C407" i="4"/>
  <c r="B408" i="4"/>
  <c r="E407" i="4"/>
  <c r="F407" i="4"/>
  <c r="H407" i="4"/>
  <c r="G407" i="4"/>
  <c r="C408" i="4" l="1"/>
  <c r="D408" i="4"/>
  <c r="B409" i="4"/>
  <c r="E408" i="4"/>
  <c r="G408" i="4"/>
  <c r="H408" i="4"/>
  <c r="F408" i="4"/>
  <c r="D409" i="4" l="1"/>
  <c r="C409" i="4"/>
  <c r="B410" i="4"/>
  <c r="E409" i="4"/>
  <c r="G409" i="4"/>
  <c r="H409" i="4"/>
  <c r="F409" i="4"/>
  <c r="D410" i="4" l="1"/>
  <c r="C410" i="4"/>
  <c r="E410" i="4"/>
  <c r="B411" i="4"/>
  <c r="G410" i="4"/>
  <c r="H410" i="4"/>
  <c r="F410" i="4"/>
  <c r="D411" i="4" l="1"/>
  <c r="C411" i="4"/>
  <c r="E411" i="4"/>
  <c r="F411" i="4"/>
  <c r="G411" i="4"/>
  <c r="H411" i="4"/>
  <c r="B412" i="4"/>
  <c r="D412" i="4" l="1"/>
  <c r="C412" i="4"/>
  <c r="B413" i="4"/>
  <c r="F412" i="4"/>
  <c r="G412" i="4"/>
  <c r="H412" i="4"/>
  <c r="E412" i="4"/>
  <c r="D413" i="4" l="1"/>
  <c r="C413" i="4"/>
  <c r="B414" i="4"/>
  <c r="E413" i="4"/>
  <c r="G413" i="4"/>
  <c r="H413" i="4"/>
  <c r="F413" i="4"/>
  <c r="D414" i="4" l="1"/>
  <c r="C414" i="4"/>
  <c r="B415" i="4"/>
  <c r="F414" i="4"/>
  <c r="G414" i="4"/>
  <c r="H414" i="4"/>
  <c r="E414" i="4"/>
  <c r="D415" i="4" l="1"/>
  <c r="C415" i="4"/>
  <c r="E415" i="4"/>
  <c r="F415" i="4"/>
  <c r="G415" i="4"/>
  <c r="H415" i="4"/>
  <c r="B416" i="4"/>
  <c r="C416" i="4" l="1"/>
  <c r="D416" i="4"/>
  <c r="B417" i="4"/>
  <c r="E416" i="4"/>
  <c r="G416" i="4"/>
  <c r="H416" i="4"/>
  <c r="F416" i="4"/>
  <c r="D417" i="4" l="1"/>
  <c r="C417" i="4"/>
  <c r="E417" i="4"/>
  <c r="F417" i="4"/>
  <c r="G417" i="4"/>
  <c r="H417" i="4"/>
  <c r="B418" i="4"/>
  <c r="D418" i="4" l="1"/>
  <c r="C418" i="4"/>
  <c r="E418" i="4"/>
  <c r="F418" i="4"/>
  <c r="G418" i="4"/>
  <c r="H418" i="4"/>
  <c r="B419" i="4"/>
  <c r="D419" i="4" l="1"/>
  <c r="C419" i="4"/>
  <c r="E419" i="4"/>
  <c r="B420" i="4"/>
  <c r="G419" i="4"/>
  <c r="H419" i="4"/>
  <c r="F419" i="4"/>
  <c r="D420" i="4" l="1"/>
  <c r="C420" i="4"/>
  <c r="B421" i="4"/>
  <c r="E420" i="4"/>
  <c r="H420" i="4"/>
  <c r="G420" i="4"/>
  <c r="F420" i="4"/>
  <c r="D421" i="4" l="1"/>
  <c r="C421" i="4"/>
  <c r="B422" i="4"/>
  <c r="F421" i="4"/>
  <c r="H421" i="4"/>
  <c r="E421" i="4"/>
  <c r="G421" i="4"/>
  <c r="D422" i="4" l="1"/>
  <c r="C422" i="4"/>
  <c r="B423" i="4"/>
  <c r="E422" i="4"/>
  <c r="G422" i="4"/>
  <c r="H422" i="4"/>
  <c r="F422" i="4"/>
  <c r="D423" i="4" l="1"/>
  <c r="C423" i="4"/>
  <c r="B424" i="4"/>
  <c r="E423" i="4"/>
  <c r="G423" i="4"/>
  <c r="H423" i="4"/>
  <c r="F423" i="4"/>
  <c r="C424" i="4" l="1"/>
  <c r="D424" i="4"/>
  <c r="B425" i="4"/>
  <c r="E424" i="4"/>
  <c r="G424" i="4"/>
  <c r="H424" i="4"/>
  <c r="F424" i="4"/>
  <c r="D425" i="4" l="1"/>
  <c r="C425" i="4"/>
  <c r="B426" i="4"/>
  <c r="E425" i="4"/>
  <c r="G425" i="4"/>
  <c r="H425" i="4"/>
  <c r="F425" i="4"/>
  <c r="D426" i="4" l="1"/>
  <c r="C426" i="4"/>
  <c r="B427" i="4"/>
  <c r="F426" i="4"/>
  <c r="G426" i="4"/>
  <c r="H426" i="4"/>
  <c r="E426" i="4"/>
  <c r="D427" i="4" l="1"/>
  <c r="C427" i="4"/>
  <c r="E427" i="4"/>
  <c r="B428" i="4"/>
  <c r="G427" i="4"/>
  <c r="H427" i="4"/>
  <c r="F427" i="4"/>
  <c r="D428" i="4" l="1"/>
  <c r="C428" i="4"/>
  <c r="B429" i="4"/>
  <c r="F428" i="4"/>
  <c r="H428" i="4"/>
  <c r="G428" i="4"/>
  <c r="E428" i="4"/>
  <c r="D429" i="4" l="1"/>
  <c r="C429" i="4"/>
  <c r="B430" i="4"/>
  <c r="E429" i="4"/>
  <c r="H429" i="4"/>
  <c r="G429" i="4"/>
  <c r="F429" i="4"/>
  <c r="D430" i="4" l="1"/>
  <c r="C430" i="4"/>
  <c r="B431" i="4"/>
  <c r="E430" i="4"/>
  <c r="G430" i="4"/>
  <c r="H430" i="4"/>
  <c r="F430" i="4"/>
  <c r="D431" i="4" l="1"/>
  <c r="C431" i="4"/>
  <c r="E431" i="4"/>
  <c r="G431" i="4"/>
  <c r="F431" i="4"/>
  <c r="B432" i="4"/>
  <c r="H431" i="4"/>
  <c r="C432" i="4" l="1"/>
  <c r="D432" i="4"/>
  <c r="B433" i="4"/>
  <c r="E432" i="4"/>
  <c r="G432" i="4"/>
  <c r="H432" i="4"/>
  <c r="F432" i="4"/>
  <c r="D433" i="4" l="1"/>
  <c r="C433" i="4"/>
  <c r="B434" i="4"/>
  <c r="F433" i="4"/>
  <c r="G433" i="4"/>
  <c r="H433" i="4"/>
  <c r="E433" i="4"/>
  <c r="D434" i="4" l="1"/>
  <c r="C434" i="4"/>
  <c r="E434" i="4"/>
  <c r="B435" i="4"/>
  <c r="G434" i="4"/>
  <c r="H434" i="4"/>
  <c r="F434" i="4"/>
  <c r="D435" i="4" l="1"/>
  <c r="C435" i="4"/>
  <c r="E435" i="4"/>
  <c r="F435" i="4"/>
  <c r="G435" i="4"/>
  <c r="B436" i="4"/>
  <c r="H435" i="4"/>
  <c r="D436" i="4" l="1"/>
  <c r="C436" i="4"/>
  <c r="B437" i="4"/>
  <c r="E436" i="4"/>
  <c r="G436" i="4"/>
  <c r="H436" i="4"/>
  <c r="F436" i="4"/>
  <c r="D437" i="4" l="1"/>
  <c r="C437" i="4"/>
  <c r="B438" i="4"/>
  <c r="F437" i="4"/>
  <c r="G437" i="4"/>
  <c r="E437" i="4"/>
  <c r="H437" i="4"/>
  <c r="D438" i="4" l="1"/>
  <c r="C438" i="4"/>
  <c r="B439" i="4"/>
  <c r="E438" i="4"/>
  <c r="G438" i="4"/>
  <c r="H438" i="4"/>
  <c r="F438" i="4"/>
  <c r="D439" i="4" l="1"/>
  <c r="C439" i="4"/>
  <c r="B440" i="4"/>
  <c r="E439" i="4"/>
  <c r="F439" i="4"/>
  <c r="H439" i="4"/>
  <c r="G439" i="4"/>
  <c r="D440" i="4" l="1"/>
  <c r="C440" i="4"/>
  <c r="B441" i="4"/>
  <c r="E440" i="4"/>
  <c r="G440" i="4"/>
  <c r="H440" i="4"/>
  <c r="F440" i="4"/>
  <c r="D441" i="4" l="1"/>
  <c r="C441" i="4"/>
  <c r="B442" i="4"/>
  <c r="E441" i="4"/>
  <c r="F441" i="4"/>
  <c r="H441" i="4"/>
  <c r="G441" i="4"/>
  <c r="D442" i="4" l="1"/>
  <c r="C442" i="4"/>
  <c r="E442" i="4"/>
  <c r="F442" i="4"/>
  <c r="G442" i="4"/>
  <c r="B443" i="4"/>
  <c r="H442" i="4"/>
  <c r="D443" i="4" l="1"/>
  <c r="C443" i="4"/>
  <c r="E443" i="4"/>
  <c r="B444" i="4"/>
  <c r="G443" i="4"/>
  <c r="H443" i="4"/>
  <c r="F443" i="4"/>
  <c r="D444" i="4" l="1"/>
  <c r="C444" i="4"/>
  <c r="B445" i="4"/>
  <c r="F444" i="4"/>
  <c r="H444" i="4"/>
  <c r="E444" i="4"/>
  <c r="G444" i="4"/>
  <c r="D445" i="4" l="1"/>
  <c r="C445" i="4"/>
  <c r="B446" i="4"/>
  <c r="H445" i="4"/>
  <c r="G445" i="4"/>
  <c r="E445" i="4"/>
  <c r="F445" i="4"/>
  <c r="D446" i="4" l="1"/>
  <c r="C446" i="4"/>
  <c r="B447" i="4"/>
  <c r="F446" i="4"/>
  <c r="G446" i="4"/>
  <c r="E446" i="4"/>
  <c r="H446" i="4"/>
  <c r="D447" i="4" l="1"/>
  <c r="C447" i="4"/>
  <c r="E447" i="4"/>
  <c r="F447" i="4"/>
  <c r="G447" i="4"/>
  <c r="B448" i="4"/>
  <c r="H447" i="4"/>
  <c r="D448" i="4" l="1"/>
  <c r="C448" i="4"/>
  <c r="B449" i="4"/>
  <c r="E448" i="4"/>
  <c r="G448" i="4"/>
  <c r="H448" i="4"/>
  <c r="F448" i="4"/>
  <c r="D449" i="4" l="1"/>
  <c r="C449" i="4"/>
  <c r="E449" i="4"/>
  <c r="F449" i="4"/>
  <c r="G449" i="4"/>
  <c r="B450" i="4"/>
  <c r="H449" i="4"/>
  <c r="D450" i="4" l="1"/>
  <c r="C450" i="4"/>
  <c r="B451" i="4"/>
  <c r="F450" i="4"/>
  <c r="G450" i="4"/>
  <c r="H450" i="4"/>
  <c r="E450" i="4"/>
  <c r="D451" i="4" l="1"/>
  <c r="C451" i="4"/>
  <c r="E451" i="4"/>
  <c r="F451" i="4"/>
  <c r="G451" i="4"/>
  <c r="B452" i="4"/>
  <c r="H451" i="4"/>
  <c r="D452" i="4" l="1"/>
  <c r="C452" i="4"/>
  <c r="B453" i="4"/>
  <c r="F452" i="4"/>
  <c r="E452" i="4"/>
  <c r="G452" i="4"/>
  <c r="H452" i="4"/>
  <c r="D453" i="4" l="1"/>
  <c r="C453" i="4"/>
  <c r="B454" i="4"/>
  <c r="E453" i="4"/>
  <c r="H453" i="4"/>
  <c r="F453" i="4"/>
  <c r="G453" i="4"/>
  <c r="D454" i="4" l="1"/>
  <c r="C454" i="4"/>
  <c r="B455" i="4"/>
  <c r="E454" i="4"/>
  <c r="G454" i="4"/>
  <c r="H454" i="4"/>
  <c r="F454" i="4"/>
  <c r="D455" i="4" l="1"/>
  <c r="C455" i="4"/>
  <c r="B456" i="4"/>
  <c r="E455" i="4"/>
  <c r="F455" i="4"/>
  <c r="H455" i="4"/>
  <c r="G455" i="4"/>
  <c r="D456" i="4" l="1"/>
  <c r="C456" i="4"/>
  <c r="B457" i="4"/>
  <c r="E456" i="4"/>
  <c r="G456" i="4"/>
  <c r="H456" i="4"/>
  <c r="F456" i="4"/>
  <c r="D457" i="4" l="1"/>
  <c r="C457" i="4"/>
  <c r="B458" i="4"/>
  <c r="E457" i="4"/>
  <c r="G457" i="4"/>
  <c r="H457" i="4"/>
  <c r="F457" i="4"/>
  <c r="D458" i="4" l="1"/>
  <c r="C458" i="4"/>
  <c r="B459" i="4"/>
  <c r="E458" i="4"/>
  <c r="G458" i="4"/>
  <c r="H458" i="4"/>
  <c r="F458" i="4"/>
  <c r="D459" i="4" l="1"/>
  <c r="C459" i="4"/>
  <c r="E459" i="4"/>
  <c r="F459" i="4"/>
  <c r="G459" i="4"/>
  <c r="B460" i="4"/>
  <c r="H459" i="4"/>
  <c r="D460" i="4" l="1"/>
  <c r="C460" i="4"/>
  <c r="B461" i="4"/>
  <c r="E460" i="4"/>
  <c r="G460" i="4"/>
  <c r="H460" i="4"/>
  <c r="F460" i="4"/>
  <c r="D461" i="4" l="1"/>
  <c r="C461" i="4"/>
  <c r="B462" i="4"/>
  <c r="E461" i="4"/>
  <c r="H461" i="4"/>
  <c r="F461" i="4"/>
  <c r="G461" i="4"/>
  <c r="D462" i="4" l="1"/>
  <c r="C462" i="4"/>
  <c r="B463" i="4"/>
  <c r="E462" i="4"/>
  <c r="G462" i="4"/>
  <c r="H462" i="4"/>
  <c r="F462" i="4"/>
  <c r="D463" i="4" l="1"/>
  <c r="C463" i="4"/>
  <c r="E463" i="4"/>
  <c r="G463" i="4"/>
  <c r="F463" i="4"/>
  <c r="B464" i="4"/>
  <c r="H463" i="4"/>
  <c r="D464" i="4" l="1"/>
  <c r="C464" i="4"/>
  <c r="B465" i="4"/>
  <c r="F464" i="4"/>
  <c r="G464" i="4"/>
  <c r="H464" i="4"/>
  <c r="E464" i="4"/>
  <c r="D465" i="4" l="1"/>
  <c r="C465" i="4"/>
  <c r="B466" i="4"/>
  <c r="E465" i="4"/>
  <c r="G465" i="4"/>
  <c r="H465" i="4"/>
  <c r="F465" i="4"/>
  <c r="D466" i="4" l="1"/>
  <c r="C466" i="4"/>
  <c r="E466" i="4"/>
  <c r="F466" i="4"/>
  <c r="G466" i="4"/>
  <c r="H466" i="4"/>
  <c r="B467" i="4"/>
  <c r="D467" i="4" l="1"/>
  <c r="C467" i="4"/>
  <c r="E467" i="4"/>
  <c r="F467" i="4"/>
  <c r="G467" i="4"/>
  <c r="B468" i="4"/>
  <c r="H467" i="4"/>
  <c r="D468" i="4" l="1"/>
  <c r="C468" i="4"/>
  <c r="B469" i="4"/>
  <c r="E468" i="4"/>
  <c r="H468" i="4"/>
  <c r="G468" i="4"/>
  <c r="F468" i="4"/>
  <c r="D469" i="4" l="1"/>
  <c r="C469" i="4"/>
  <c r="B470" i="4"/>
  <c r="E469" i="4"/>
  <c r="H469" i="4"/>
  <c r="G469" i="4"/>
  <c r="F469" i="4"/>
  <c r="D470" i="4" l="1"/>
  <c r="C470" i="4"/>
  <c r="B471" i="4"/>
  <c r="F470" i="4"/>
  <c r="E470" i="4"/>
  <c r="H470" i="4"/>
  <c r="G470" i="4"/>
  <c r="D471" i="4" l="1"/>
  <c r="C471" i="4"/>
  <c r="B472" i="4"/>
  <c r="E471" i="4"/>
  <c r="F471" i="4"/>
  <c r="H471" i="4"/>
  <c r="G471" i="4"/>
  <c r="C472" i="4" l="1"/>
  <c r="D472" i="4"/>
  <c r="B473" i="4"/>
  <c r="F472" i="4"/>
  <c r="E472" i="4"/>
  <c r="H472" i="4"/>
  <c r="G472" i="4"/>
  <c r="D473" i="4" l="1"/>
  <c r="C473" i="4"/>
  <c r="B474" i="4"/>
  <c r="F473" i="4"/>
  <c r="G473" i="4"/>
  <c r="H473" i="4"/>
  <c r="E473" i="4"/>
  <c r="D474" i="4" l="1"/>
  <c r="C474" i="4"/>
  <c r="E474" i="4"/>
  <c r="F474" i="4"/>
  <c r="B475" i="4"/>
  <c r="G474" i="4"/>
  <c r="H474" i="4"/>
  <c r="D475" i="4" l="1"/>
  <c r="C475" i="4"/>
  <c r="E475" i="4"/>
  <c r="F475" i="4"/>
  <c r="H475" i="4"/>
  <c r="B476" i="4"/>
  <c r="G475" i="4"/>
  <c r="D476" i="4" l="1"/>
  <c r="C476" i="4"/>
  <c r="B477" i="4"/>
  <c r="E476" i="4"/>
  <c r="F476" i="4"/>
  <c r="G476" i="4"/>
  <c r="H476" i="4"/>
  <c r="D477" i="4" l="1"/>
  <c r="C477" i="4"/>
  <c r="B478" i="4"/>
  <c r="F477" i="4"/>
  <c r="G477" i="4"/>
  <c r="E477" i="4"/>
  <c r="H477" i="4"/>
  <c r="D478" i="4" l="1"/>
  <c r="C478" i="4"/>
  <c r="B479" i="4"/>
  <c r="E478" i="4"/>
  <c r="G478" i="4"/>
  <c r="H478" i="4"/>
  <c r="F478" i="4"/>
  <c r="D479" i="4" l="1"/>
  <c r="C479" i="4"/>
  <c r="E479" i="4"/>
  <c r="B480" i="4"/>
  <c r="F479" i="4"/>
  <c r="G479" i="4"/>
  <c r="H479" i="4"/>
  <c r="C480" i="4" l="1"/>
  <c r="D480" i="4"/>
  <c r="B481" i="4"/>
  <c r="F480" i="4"/>
  <c r="G480" i="4"/>
  <c r="H480" i="4"/>
  <c r="E480" i="4"/>
  <c r="D481" i="4" l="1"/>
  <c r="C481" i="4"/>
  <c r="B482" i="4"/>
  <c r="E481" i="4"/>
  <c r="G481" i="4"/>
  <c r="H481" i="4"/>
  <c r="F481" i="4"/>
  <c r="D482" i="4" l="1"/>
  <c r="C482" i="4"/>
  <c r="B483" i="4"/>
  <c r="E482" i="4"/>
  <c r="F482" i="4"/>
  <c r="H482" i="4"/>
  <c r="G482" i="4"/>
  <c r="D483" i="4" l="1"/>
  <c r="C483" i="4"/>
  <c r="E483" i="4"/>
  <c r="B484" i="4"/>
  <c r="G483" i="4"/>
  <c r="H483" i="4"/>
  <c r="F483" i="4"/>
  <c r="D484" i="4" l="1"/>
  <c r="C484" i="4"/>
  <c r="B485" i="4"/>
  <c r="F484" i="4"/>
  <c r="E484" i="4"/>
  <c r="H484" i="4"/>
  <c r="G484" i="4"/>
  <c r="D485" i="4" l="1"/>
  <c r="C485" i="4"/>
  <c r="B486" i="4"/>
  <c r="E485" i="4"/>
  <c r="H485" i="4"/>
  <c r="G485" i="4"/>
  <c r="F485" i="4"/>
  <c r="D486" i="4" l="1"/>
  <c r="C486" i="4"/>
  <c r="B487" i="4"/>
  <c r="F486" i="4"/>
  <c r="E486" i="4"/>
  <c r="G486" i="4"/>
  <c r="H486" i="4"/>
  <c r="D487" i="4" l="1"/>
  <c r="C487" i="4"/>
  <c r="E487" i="4"/>
  <c r="F487" i="4"/>
  <c r="G487" i="4"/>
  <c r="B488" i="4"/>
  <c r="H487" i="4"/>
  <c r="C488" i="4" l="1"/>
  <c r="D488" i="4"/>
  <c r="B489" i="4"/>
  <c r="E488" i="4"/>
  <c r="F488" i="4"/>
  <c r="G488" i="4"/>
  <c r="H488" i="4"/>
  <c r="D489" i="4" l="1"/>
  <c r="C489" i="4"/>
  <c r="B490" i="4"/>
  <c r="E489" i="4"/>
  <c r="F489" i="4"/>
  <c r="G489" i="4"/>
  <c r="H489" i="4"/>
  <c r="D490" i="4" l="1"/>
  <c r="C490" i="4"/>
  <c r="B491" i="4"/>
  <c r="E490" i="4"/>
  <c r="F490" i="4"/>
  <c r="G490" i="4"/>
  <c r="H490" i="4"/>
  <c r="D491" i="4" l="1"/>
  <c r="C491" i="4"/>
  <c r="B492" i="4"/>
  <c r="E491" i="4"/>
  <c r="G491" i="4"/>
  <c r="H491" i="4"/>
  <c r="F491" i="4"/>
  <c r="D492" i="4" l="1"/>
  <c r="C492" i="4"/>
  <c r="B493" i="4"/>
  <c r="E492" i="4"/>
  <c r="F492" i="4"/>
  <c r="H492" i="4"/>
  <c r="G492" i="4"/>
  <c r="D493" i="4" l="1"/>
  <c r="C493" i="4"/>
  <c r="B494" i="4"/>
  <c r="E493" i="4"/>
  <c r="F493" i="4"/>
  <c r="H493" i="4"/>
  <c r="G493" i="4"/>
  <c r="D494" i="4" l="1"/>
  <c r="C494" i="4"/>
  <c r="B495" i="4"/>
  <c r="E494" i="4"/>
  <c r="F494" i="4"/>
  <c r="H494" i="4"/>
  <c r="G494" i="4"/>
  <c r="D495" i="4" l="1"/>
  <c r="C495" i="4"/>
  <c r="E495" i="4"/>
  <c r="G495" i="4"/>
  <c r="F495" i="4"/>
  <c r="B496" i="4"/>
  <c r="H495" i="4"/>
  <c r="C496" i="4" l="1"/>
  <c r="D496" i="4"/>
  <c r="B497" i="4"/>
  <c r="E496" i="4"/>
  <c r="G496" i="4"/>
  <c r="H496" i="4"/>
  <c r="F496" i="4"/>
  <c r="D497" i="4" l="1"/>
  <c r="C497" i="4"/>
  <c r="E497" i="4"/>
  <c r="H497" i="4"/>
  <c r="B498" i="4"/>
  <c r="F497" i="4"/>
  <c r="G497" i="4"/>
  <c r="D498" i="4" l="1"/>
  <c r="C498" i="4"/>
  <c r="B499" i="4"/>
  <c r="E498" i="4"/>
  <c r="F498" i="4"/>
  <c r="H498" i="4"/>
  <c r="G498" i="4"/>
  <c r="D499" i="4" l="1"/>
  <c r="C499" i="4"/>
  <c r="E499" i="4"/>
  <c r="H499" i="4"/>
  <c r="F499" i="4"/>
  <c r="B500" i="4"/>
  <c r="G499" i="4"/>
  <c r="D500" i="4" l="1"/>
  <c r="C500" i="4"/>
  <c r="B501" i="4"/>
  <c r="E500" i="4"/>
  <c r="G500" i="4"/>
  <c r="F500" i="4"/>
  <c r="H500" i="4"/>
  <c r="D501" i="4" l="1"/>
  <c r="C501" i="4"/>
  <c r="B502" i="4"/>
  <c r="E501" i="4"/>
  <c r="G501" i="4"/>
  <c r="H501" i="4"/>
  <c r="F501" i="4"/>
  <c r="D502" i="4" l="1"/>
  <c r="C502" i="4"/>
  <c r="E502" i="4"/>
  <c r="G502" i="4"/>
  <c r="B503" i="4"/>
  <c r="F502" i="4"/>
  <c r="H502" i="4"/>
  <c r="D503" i="4" l="1"/>
  <c r="C503" i="4"/>
  <c r="E503" i="4"/>
  <c r="G503" i="4"/>
  <c r="F503" i="4"/>
  <c r="B504" i="4"/>
  <c r="H503" i="4"/>
  <c r="D504" i="4" l="1"/>
  <c r="C504" i="4"/>
  <c r="B505" i="4"/>
  <c r="E504" i="4"/>
  <c r="G504" i="4"/>
  <c r="H504" i="4"/>
  <c r="F504" i="4"/>
  <c r="D505" i="4" l="1"/>
  <c r="C505" i="4"/>
  <c r="B506" i="4"/>
  <c r="E505" i="4"/>
  <c r="F505" i="4"/>
  <c r="H505" i="4"/>
  <c r="G505" i="4"/>
  <c r="D506" i="4" l="1"/>
  <c r="C506" i="4"/>
  <c r="B507" i="4"/>
  <c r="E506" i="4"/>
  <c r="G506" i="4"/>
  <c r="H506" i="4"/>
  <c r="F506" i="4"/>
  <c r="D507" i="4" l="1"/>
  <c r="C507" i="4"/>
  <c r="B508" i="4"/>
  <c r="E507" i="4"/>
  <c r="G507" i="4"/>
  <c r="H507" i="4"/>
  <c r="F507" i="4"/>
  <c r="D508" i="4" l="1"/>
  <c r="C508" i="4"/>
  <c r="B509" i="4"/>
  <c r="E508" i="4"/>
  <c r="H508" i="4"/>
  <c r="G508" i="4"/>
  <c r="F508" i="4"/>
  <c r="D509" i="4" l="1"/>
  <c r="C509" i="4"/>
  <c r="B510" i="4"/>
  <c r="E509" i="4"/>
  <c r="H509" i="4"/>
  <c r="G509" i="4"/>
  <c r="F509" i="4"/>
  <c r="D510" i="4" l="1"/>
  <c r="C510" i="4"/>
  <c r="B511" i="4"/>
  <c r="E510" i="4"/>
  <c r="G510" i="4"/>
  <c r="H510" i="4"/>
  <c r="F510" i="4"/>
  <c r="D511" i="4" l="1"/>
  <c r="C511" i="4"/>
  <c r="B512" i="4"/>
  <c r="E511" i="4"/>
  <c r="G511" i="4"/>
  <c r="H511" i="4"/>
  <c r="F511" i="4"/>
  <c r="D512" i="4" l="1"/>
  <c r="C512" i="4"/>
  <c r="B513" i="4"/>
  <c r="F512" i="4"/>
  <c r="G512" i="4"/>
  <c r="H512" i="4"/>
  <c r="E512" i="4"/>
  <c r="D513" i="4" l="1"/>
  <c r="C513" i="4"/>
  <c r="B514" i="4"/>
  <c r="E513" i="4"/>
  <c r="G513" i="4"/>
  <c r="H513" i="4"/>
  <c r="F513" i="4"/>
  <c r="D514" i="4" l="1"/>
  <c r="C514" i="4"/>
  <c r="B515" i="4"/>
  <c r="F514" i="4"/>
  <c r="G514" i="4"/>
  <c r="H514" i="4"/>
  <c r="E514" i="4"/>
  <c r="D515" i="4" l="1"/>
  <c r="C515" i="4"/>
  <c r="B516" i="4"/>
  <c r="F515" i="4"/>
  <c r="G515" i="4"/>
  <c r="H515" i="4"/>
  <c r="E515" i="4"/>
  <c r="D516" i="4" l="1"/>
  <c r="C516" i="4"/>
  <c r="B517" i="4"/>
  <c r="E516" i="4"/>
  <c r="H516" i="4"/>
  <c r="G516" i="4"/>
  <c r="F516" i="4"/>
  <c r="D517" i="4" l="1"/>
  <c r="C517" i="4"/>
  <c r="B518" i="4"/>
  <c r="E517" i="4"/>
  <c r="H517" i="4"/>
  <c r="F517" i="4"/>
  <c r="G517" i="4"/>
  <c r="D518" i="4" l="1"/>
  <c r="C518" i="4"/>
  <c r="B519" i="4"/>
  <c r="E518" i="4"/>
  <c r="G518" i="4"/>
  <c r="H518" i="4"/>
  <c r="F518" i="4"/>
  <c r="D519" i="4" l="1"/>
  <c r="C519" i="4"/>
  <c r="E519" i="4"/>
  <c r="G519" i="4"/>
  <c r="F519" i="4"/>
  <c r="B520" i="4"/>
  <c r="H519" i="4"/>
  <c r="D520" i="4" l="1"/>
  <c r="C520" i="4"/>
  <c r="B521" i="4"/>
  <c r="F520" i="4"/>
  <c r="G520" i="4"/>
  <c r="H520" i="4"/>
  <c r="E520" i="4"/>
  <c r="D521" i="4" l="1"/>
  <c r="C521" i="4"/>
  <c r="E521" i="4"/>
  <c r="F521" i="4"/>
  <c r="G521" i="4"/>
  <c r="B522" i="4"/>
  <c r="H521" i="4"/>
  <c r="D522" i="4" l="1"/>
  <c r="C522" i="4"/>
  <c r="B523" i="4"/>
  <c r="E522" i="4"/>
  <c r="G522" i="4"/>
  <c r="H522" i="4"/>
  <c r="F522" i="4"/>
  <c r="D523" i="4" l="1"/>
  <c r="C523" i="4"/>
  <c r="B524" i="4"/>
  <c r="E523" i="4"/>
  <c r="G523" i="4"/>
  <c r="H523" i="4"/>
  <c r="F523" i="4"/>
  <c r="D524" i="4" l="1"/>
  <c r="C524" i="4"/>
  <c r="B525" i="4"/>
  <c r="E524" i="4"/>
  <c r="G524" i="4"/>
  <c r="H524" i="4"/>
  <c r="F524" i="4"/>
  <c r="D525" i="4" l="1"/>
  <c r="C525" i="4"/>
  <c r="B526" i="4"/>
  <c r="E525" i="4"/>
  <c r="H525" i="4"/>
  <c r="F525" i="4"/>
  <c r="G525" i="4"/>
  <c r="D526" i="4" l="1"/>
  <c r="C526" i="4"/>
  <c r="B527" i="4"/>
  <c r="E526" i="4"/>
  <c r="G526" i="4"/>
  <c r="H526" i="4"/>
  <c r="F526" i="4"/>
  <c r="D527" i="4" l="1"/>
  <c r="C527" i="4"/>
  <c r="E527" i="4"/>
  <c r="G527" i="4"/>
  <c r="F527" i="4"/>
  <c r="B528" i="4"/>
  <c r="H527" i="4"/>
  <c r="D528" i="4" l="1"/>
  <c r="C528" i="4"/>
  <c r="B529" i="4"/>
  <c r="E528" i="4"/>
  <c r="G528" i="4"/>
  <c r="H528" i="4"/>
  <c r="F528" i="4"/>
  <c r="D529" i="4" l="1"/>
  <c r="C529" i="4"/>
  <c r="B530" i="4"/>
  <c r="E529" i="4"/>
  <c r="G529" i="4"/>
  <c r="H529" i="4"/>
  <c r="F529" i="4"/>
  <c r="D530" i="4" l="1"/>
  <c r="C530" i="4"/>
  <c r="B531" i="4"/>
  <c r="F530" i="4"/>
  <c r="G530" i="4"/>
  <c r="H530" i="4"/>
  <c r="E530" i="4"/>
  <c r="D531" i="4" l="1"/>
  <c r="C531" i="4"/>
  <c r="B532" i="4"/>
  <c r="E531" i="4"/>
  <c r="G531" i="4"/>
  <c r="H531" i="4"/>
  <c r="F531" i="4"/>
  <c r="D532" i="4" l="1"/>
  <c r="C532" i="4"/>
  <c r="B533" i="4"/>
  <c r="E532" i="4"/>
  <c r="H532" i="4"/>
  <c r="G532" i="4"/>
  <c r="F532" i="4"/>
  <c r="D533" i="4" l="1"/>
  <c r="C533" i="4"/>
  <c r="B534" i="4"/>
  <c r="E533" i="4"/>
  <c r="G533" i="4"/>
  <c r="H533" i="4"/>
  <c r="F533" i="4"/>
  <c r="D534" i="4" l="1"/>
  <c r="C534" i="4"/>
  <c r="B535" i="4"/>
  <c r="E534" i="4"/>
  <c r="G534" i="4"/>
  <c r="H534" i="4"/>
  <c r="F534" i="4"/>
  <c r="D535" i="4" l="1"/>
  <c r="C535" i="4"/>
  <c r="E535" i="4"/>
  <c r="F535" i="4"/>
  <c r="G535" i="4"/>
  <c r="B536" i="4"/>
  <c r="H535" i="4"/>
  <c r="C536" i="4" l="1"/>
  <c r="D536" i="4"/>
  <c r="B537" i="4"/>
  <c r="E536" i="4"/>
  <c r="G536" i="4"/>
  <c r="H536" i="4"/>
  <c r="F536" i="4"/>
  <c r="D537" i="4" l="1"/>
  <c r="C537" i="4"/>
  <c r="B538" i="4"/>
  <c r="E537" i="4"/>
  <c r="G537" i="4"/>
  <c r="H537" i="4"/>
  <c r="F537" i="4"/>
  <c r="D538" i="4" l="1"/>
  <c r="C538" i="4"/>
  <c r="B539" i="4"/>
  <c r="E538" i="4"/>
  <c r="G538" i="4"/>
  <c r="H538" i="4"/>
  <c r="F538" i="4"/>
  <c r="D539" i="4" l="1"/>
  <c r="C539" i="4"/>
  <c r="B540" i="4"/>
  <c r="E539" i="4"/>
  <c r="G539" i="4"/>
  <c r="H539" i="4"/>
  <c r="F539" i="4"/>
  <c r="D540" i="4" l="1"/>
  <c r="C540" i="4"/>
  <c r="B541" i="4"/>
  <c r="E540" i="4"/>
  <c r="H540" i="4"/>
  <c r="G540" i="4"/>
  <c r="F540" i="4"/>
  <c r="D541" i="4" l="1"/>
  <c r="C541" i="4"/>
  <c r="B542" i="4"/>
  <c r="E541" i="4"/>
  <c r="H541" i="4"/>
  <c r="G541" i="4"/>
  <c r="F541" i="4"/>
  <c r="D542" i="4" l="1"/>
  <c r="C542" i="4"/>
  <c r="B543" i="4"/>
  <c r="E542" i="4"/>
  <c r="G542" i="4"/>
  <c r="H542" i="4"/>
  <c r="F542" i="4"/>
  <c r="D543" i="4" l="1"/>
  <c r="C543" i="4"/>
  <c r="B544" i="4"/>
  <c r="E543" i="4"/>
  <c r="G543" i="4"/>
  <c r="H543" i="4"/>
  <c r="F543" i="4"/>
  <c r="C544" i="4" l="1"/>
  <c r="D544" i="4"/>
  <c r="B545" i="4"/>
  <c r="E544" i="4"/>
  <c r="G544" i="4"/>
  <c r="H544" i="4"/>
  <c r="F544" i="4"/>
  <c r="D545" i="4" l="1"/>
  <c r="C545" i="4"/>
  <c r="B546" i="4"/>
  <c r="E545" i="4"/>
  <c r="G545" i="4"/>
  <c r="H545" i="4"/>
  <c r="F545" i="4"/>
  <c r="D546" i="4" l="1"/>
  <c r="C546" i="4"/>
  <c r="F546" i="4"/>
  <c r="E546" i="4"/>
  <c r="G546" i="4"/>
  <c r="B547" i="4"/>
  <c r="H546" i="4"/>
  <c r="D547" i="4" l="1"/>
  <c r="C547" i="4"/>
  <c r="B548" i="4"/>
  <c r="F547" i="4"/>
  <c r="E547" i="4"/>
  <c r="G547" i="4"/>
  <c r="H547" i="4"/>
  <c r="D548" i="4" l="1"/>
  <c r="C548" i="4"/>
  <c r="B549" i="4"/>
  <c r="E548" i="4"/>
  <c r="F548" i="4"/>
  <c r="G548" i="4"/>
  <c r="H548" i="4"/>
  <c r="D549" i="4" l="1"/>
  <c r="C549" i="4"/>
  <c r="B550" i="4"/>
  <c r="E549" i="4"/>
  <c r="H549" i="4"/>
  <c r="G549" i="4"/>
  <c r="F549" i="4"/>
  <c r="D550" i="4" l="1"/>
  <c r="C550" i="4"/>
  <c r="B551" i="4"/>
  <c r="E550" i="4"/>
  <c r="G550" i="4"/>
  <c r="H550" i="4"/>
  <c r="F550" i="4"/>
  <c r="D551" i="4" l="1"/>
  <c r="C551" i="4"/>
  <c r="B552" i="4"/>
  <c r="E551" i="4"/>
  <c r="G551" i="4"/>
  <c r="H551" i="4"/>
  <c r="F551" i="4"/>
  <c r="C552" i="4" l="1"/>
  <c r="D552" i="4"/>
  <c r="B553" i="4"/>
  <c r="E552" i="4"/>
  <c r="F552" i="4"/>
  <c r="H552" i="4"/>
  <c r="G552" i="4"/>
  <c r="D553" i="4" l="1"/>
  <c r="C553" i="4"/>
  <c r="B554" i="4"/>
  <c r="E553" i="4"/>
  <c r="F553" i="4"/>
  <c r="H553" i="4"/>
  <c r="G553" i="4"/>
  <c r="D554" i="4" l="1"/>
  <c r="C554" i="4"/>
  <c r="B555" i="4"/>
  <c r="F554" i="4"/>
  <c r="G554" i="4"/>
  <c r="H554" i="4"/>
  <c r="E554" i="4"/>
  <c r="D555" i="4" l="1"/>
  <c r="C555" i="4"/>
  <c r="B556" i="4"/>
  <c r="E555" i="4"/>
  <c r="G555" i="4"/>
  <c r="H555" i="4"/>
  <c r="F555" i="4"/>
  <c r="D556" i="4" l="1"/>
  <c r="C556" i="4"/>
  <c r="B557" i="4"/>
  <c r="E556" i="4"/>
  <c r="H556" i="4"/>
  <c r="G556" i="4"/>
  <c r="F556" i="4"/>
  <c r="D557" i="4" l="1"/>
  <c r="C557" i="4"/>
  <c r="B558" i="4"/>
  <c r="E557" i="4"/>
  <c r="H557" i="4"/>
  <c r="G557" i="4"/>
  <c r="F557" i="4"/>
  <c r="D558" i="4" l="1"/>
  <c r="C558" i="4"/>
  <c r="F558" i="4"/>
  <c r="E558" i="4"/>
  <c r="B559" i="4"/>
  <c r="H558" i="4"/>
  <c r="G558" i="4"/>
  <c r="D559" i="4" l="1"/>
  <c r="C559" i="4"/>
  <c r="E559" i="4"/>
  <c r="F559" i="4"/>
  <c r="G559" i="4"/>
  <c r="B560" i="4"/>
  <c r="H559" i="4"/>
  <c r="C560" i="4" l="1"/>
  <c r="D560" i="4"/>
  <c r="B561" i="4"/>
  <c r="E560" i="4"/>
  <c r="F560" i="4"/>
  <c r="G560" i="4"/>
  <c r="H560" i="4"/>
  <c r="D561" i="4" l="1"/>
  <c r="C561" i="4"/>
  <c r="B562" i="4"/>
  <c r="E561" i="4"/>
  <c r="G561" i="4"/>
  <c r="H561" i="4"/>
  <c r="F561" i="4"/>
  <c r="D562" i="4" l="1"/>
  <c r="C562" i="4"/>
  <c r="B563" i="4"/>
  <c r="E562" i="4"/>
  <c r="G562" i="4"/>
  <c r="H562" i="4"/>
  <c r="F562" i="4"/>
  <c r="D563" i="4" l="1"/>
  <c r="C563" i="4"/>
  <c r="B564" i="4"/>
  <c r="F563" i="4"/>
  <c r="E563" i="4"/>
  <c r="G563" i="4"/>
  <c r="H563" i="4"/>
  <c r="D564" i="4" l="1"/>
  <c r="C564" i="4"/>
  <c r="B565" i="4"/>
  <c r="E564" i="4"/>
  <c r="H564" i="4"/>
  <c r="G564" i="4"/>
  <c r="F564" i="4"/>
  <c r="D565" i="4" l="1"/>
  <c r="C565" i="4"/>
  <c r="B566" i="4"/>
  <c r="E565" i="4"/>
  <c r="H565" i="4"/>
  <c r="G565" i="4"/>
  <c r="F565" i="4"/>
  <c r="D566" i="4" l="1"/>
  <c r="C566" i="4"/>
  <c r="B567" i="4"/>
  <c r="E566" i="4"/>
  <c r="G566" i="4"/>
  <c r="H566" i="4"/>
  <c r="F566" i="4"/>
  <c r="D567" i="4" l="1"/>
  <c r="C567" i="4"/>
  <c r="E567" i="4"/>
  <c r="F567" i="4"/>
  <c r="G567" i="4"/>
  <c r="H567" i="4"/>
  <c r="B568" i="4"/>
  <c r="D568" i="4" l="1"/>
  <c r="C568" i="4"/>
  <c r="B569" i="4"/>
  <c r="E568" i="4"/>
  <c r="G568" i="4"/>
  <c r="H568" i="4"/>
  <c r="F568" i="4"/>
  <c r="D569" i="4" l="1"/>
  <c r="C569" i="4"/>
  <c r="B570" i="4"/>
  <c r="E569" i="4"/>
  <c r="G569" i="4"/>
  <c r="H569" i="4"/>
  <c r="F569" i="4"/>
  <c r="D570" i="4" l="1"/>
  <c r="C570" i="4"/>
  <c r="B571" i="4"/>
  <c r="F570" i="4"/>
  <c r="G570" i="4"/>
  <c r="H570" i="4"/>
  <c r="E570" i="4"/>
  <c r="D571" i="4" l="1"/>
  <c r="C571" i="4"/>
  <c r="B572" i="4"/>
  <c r="E571" i="4"/>
  <c r="G571" i="4"/>
  <c r="H571" i="4"/>
  <c r="F571" i="4"/>
  <c r="D572" i="4" l="1"/>
  <c r="C572" i="4"/>
  <c r="B573" i="4"/>
  <c r="F572" i="4"/>
  <c r="H572" i="4"/>
  <c r="E572" i="4"/>
  <c r="G572" i="4"/>
  <c r="D573" i="4" l="1"/>
  <c r="C573" i="4"/>
  <c r="B574" i="4"/>
  <c r="E573" i="4"/>
  <c r="G573" i="4"/>
  <c r="H573" i="4"/>
  <c r="F573" i="4"/>
  <c r="D574" i="4" l="1"/>
  <c r="C574" i="4"/>
  <c r="B575" i="4"/>
  <c r="E574" i="4"/>
  <c r="H574" i="4"/>
  <c r="G574" i="4"/>
  <c r="F574" i="4"/>
  <c r="D575" i="4" l="1"/>
  <c r="C575" i="4"/>
  <c r="B576" i="4"/>
  <c r="E575" i="4"/>
  <c r="G575" i="4"/>
  <c r="H575" i="4"/>
  <c r="F575" i="4"/>
  <c r="D576" i="4" l="1"/>
  <c r="C576" i="4"/>
  <c r="B577" i="4"/>
  <c r="E576" i="4"/>
  <c r="G576" i="4"/>
  <c r="H576" i="4"/>
  <c r="F576" i="4"/>
  <c r="D577" i="4" l="1"/>
  <c r="C577" i="4"/>
  <c r="B578" i="4"/>
  <c r="E577" i="4"/>
  <c r="H577" i="4"/>
  <c r="G577" i="4"/>
  <c r="F577" i="4"/>
  <c r="D578" i="4" l="1"/>
  <c r="C578" i="4"/>
  <c r="B579" i="4"/>
  <c r="F578" i="4"/>
  <c r="G578" i="4"/>
  <c r="H578" i="4"/>
  <c r="E578" i="4"/>
  <c r="D579" i="4" l="1"/>
  <c r="C579" i="4"/>
  <c r="B580" i="4"/>
  <c r="E579" i="4"/>
  <c r="G579" i="4"/>
  <c r="H579" i="4"/>
  <c r="F579" i="4"/>
  <c r="D580" i="4" l="1"/>
  <c r="C580" i="4"/>
  <c r="B581" i="4"/>
  <c r="E580" i="4"/>
  <c r="H580" i="4"/>
  <c r="F580" i="4"/>
  <c r="G580" i="4"/>
  <c r="D581" i="4" l="1"/>
  <c r="C581" i="4"/>
  <c r="B582" i="4"/>
  <c r="E581" i="4"/>
  <c r="G581" i="4"/>
  <c r="H581" i="4"/>
  <c r="F581" i="4"/>
  <c r="D582" i="4" l="1"/>
  <c r="C582" i="4"/>
  <c r="B583" i="4"/>
  <c r="E582" i="4"/>
  <c r="H582" i="4"/>
  <c r="G582" i="4"/>
  <c r="F582" i="4"/>
  <c r="D583" i="4" l="1"/>
  <c r="C583" i="4"/>
  <c r="E583" i="4"/>
  <c r="F583" i="4"/>
  <c r="G583" i="4"/>
  <c r="H583" i="4"/>
  <c r="B584" i="4"/>
  <c r="C584" i="4" l="1"/>
  <c r="D584" i="4"/>
  <c r="B585" i="4"/>
  <c r="E584" i="4"/>
  <c r="G584" i="4"/>
  <c r="H584" i="4"/>
  <c r="F584" i="4"/>
  <c r="D585" i="4" l="1"/>
  <c r="C585" i="4"/>
  <c r="B586" i="4"/>
  <c r="E585" i="4"/>
  <c r="G585" i="4"/>
  <c r="H585" i="4"/>
  <c r="F585" i="4"/>
  <c r="D586" i="4" l="1"/>
  <c r="C586" i="4"/>
  <c r="E586" i="4"/>
  <c r="B587" i="4"/>
  <c r="G586" i="4"/>
  <c r="H586" i="4"/>
  <c r="F586" i="4"/>
  <c r="D587" i="4" l="1"/>
  <c r="C587" i="4"/>
  <c r="B588" i="4"/>
  <c r="E587" i="4"/>
  <c r="G587" i="4"/>
  <c r="H587" i="4"/>
  <c r="F587" i="4"/>
  <c r="D588" i="4" l="1"/>
  <c r="C588" i="4"/>
  <c r="B589" i="4"/>
  <c r="E588" i="4"/>
  <c r="G588" i="4"/>
  <c r="H588" i="4"/>
  <c r="F588" i="4"/>
  <c r="D589" i="4" l="1"/>
  <c r="C589" i="4"/>
  <c r="B590" i="4"/>
  <c r="E589" i="4"/>
  <c r="G589" i="4"/>
  <c r="H589" i="4"/>
  <c r="F589" i="4"/>
  <c r="D590" i="4" l="1"/>
  <c r="C590" i="4"/>
  <c r="B591" i="4"/>
  <c r="E590" i="4"/>
  <c r="G590" i="4"/>
  <c r="H590" i="4"/>
  <c r="F590" i="4"/>
  <c r="D591" i="4" l="1"/>
  <c r="C591" i="4"/>
  <c r="B592" i="4"/>
  <c r="E591" i="4"/>
  <c r="F591" i="4"/>
  <c r="H591" i="4"/>
  <c r="G591" i="4"/>
  <c r="C592" i="4" l="1"/>
  <c r="D592" i="4"/>
  <c r="B593" i="4"/>
  <c r="E592" i="4"/>
  <c r="H592" i="4"/>
  <c r="F592" i="4"/>
  <c r="G592" i="4"/>
  <c r="D593" i="4" l="1"/>
  <c r="C593" i="4"/>
  <c r="B594" i="4"/>
  <c r="E593" i="4"/>
  <c r="H593" i="4"/>
  <c r="G593" i="4"/>
  <c r="F593" i="4"/>
  <c r="D594" i="4" l="1"/>
  <c r="C594" i="4"/>
  <c r="B595" i="4"/>
  <c r="E594" i="4"/>
  <c r="F594" i="4"/>
  <c r="G594" i="4"/>
  <c r="H594" i="4"/>
  <c r="D595" i="4" l="1"/>
  <c r="C595" i="4"/>
  <c r="B596" i="4"/>
  <c r="E595" i="4"/>
  <c r="G595" i="4"/>
  <c r="H595" i="4"/>
  <c r="F595" i="4"/>
  <c r="D596" i="4" l="1"/>
  <c r="C596" i="4"/>
  <c r="B597" i="4"/>
  <c r="E596" i="4"/>
  <c r="G596" i="4"/>
  <c r="H596" i="4"/>
  <c r="F596" i="4"/>
  <c r="D597" i="4" l="1"/>
  <c r="C597" i="4"/>
  <c r="B598" i="4"/>
  <c r="E597" i="4"/>
  <c r="G597" i="4"/>
  <c r="H597" i="4"/>
  <c r="F597" i="4"/>
  <c r="D598" i="4" l="1"/>
  <c r="C598" i="4"/>
  <c r="E598" i="4"/>
  <c r="B599" i="4"/>
  <c r="H598" i="4"/>
  <c r="G598" i="4"/>
  <c r="F598" i="4"/>
  <c r="D599" i="4" l="1"/>
  <c r="C599" i="4"/>
  <c r="E599" i="4"/>
  <c r="F599" i="4"/>
  <c r="G599" i="4"/>
  <c r="H599" i="4"/>
  <c r="B600" i="4"/>
  <c r="C600" i="4" l="1"/>
  <c r="D600" i="4"/>
  <c r="B601" i="4"/>
  <c r="E600" i="4"/>
  <c r="G600" i="4"/>
  <c r="H600" i="4"/>
  <c r="F600" i="4"/>
  <c r="D601" i="4" l="1"/>
  <c r="C601" i="4"/>
  <c r="B602" i="4"/>
  <c r="E601" i="4"/>
  <c r="G601" i="4"/>
  <c r="H601" i="4"/>
  <c r="F601" i="4"/>
  <c r="D602" i="4" l="1"/>
  <c r="C602" i="4"/>
  <c r="B603" i="4"/>
  <c r="E602" i="4"/>
  <c r="G602" i="4"/>
  <c r="H602" i="4"/>
  <c r="F602" i="4"/>
  <c r="D603" i="4" l="1"/>
  <c r="C603" i="4"/>
  <c r="E603" i="4"/>
  <c r="B604" i="4"/>
  <c r="G603" i="4"/>
  <c r="H603" i="4"/>
  <c r="F603" i="4"/>
  <c r="D604" i="4" l="1"/>
  <c r="C604" i="4"/>
  <c r="B605" i="4"/>
  <c r="E604" i="4"/>
  <c r="G604" i="4"/>
  <c r="H604" i="4"/>
  <c r="F604" i="4"/>
  <c r="D605" i="4" l="1"/>
  <c r="C605" i="4"/>
  <c r="B606" i="4"/>
  <c r="E605" i="4"/>
  <c r="G605" i="4"/>
  <c r="H605" i="4"/>
  <c r="F605" i="4"/>
  <c r="D606" i="4" l="1"/>
  <c r="C606" i="4"/>
  <c r="B607" i="4"/>
  <c r="E606" i="4"/>
  <c r="H606" i="4"/>
  <c r="G606" i="4"/>
  <c r="F606" i="4"/>
  <c r="D607" i="4" l="1"/>
  <c r="C607" i="4"/>
  <c r="B608" i="4"/>
  <c r="E607" i="4"/>
  <c r="G607" i="4"/>
  <c r="H607" i="4"/>
  <c r="F607" i="4"/>
  <c r="C608" i="4" l="1"/>
  <c r="D608" i="4"/>
  <c r="B609" i="4"/>
  <c r="E608" i="4"/>
  <c r="G608" i="4"/>
  <c r="H608" i="4"/>
  <c r="F608" i="4"/>
  <c r="D609" i="4" l="1"/>
  <c r="C609" i="4"/>
  <c r="E609" i="4"/>
  <c r="F609" i="4"/>
  <c r="G609" i="4"/>
  <c r="B610" i="4"/>
  <c r="H609" i="4"/>
  <c r="D610" i="4" l="1"/>
  <c r="C610" i="4"/>
  <c r="B611" i="4"/>
  <c r="F610" i="4"/>
  <c r="G610" i="4"/>
  <c r="H610" i="4"/>
  <c r="E610" i="4"/>
  <c r="D611" i="4" l="1"/>
  <c r="C611" i="4"/>
  <c r="B612" i="4"/>
  <c r="E611" i="4"/>
  <c r="G611" i="4"/>
  <c r="H611" i="4"/>
  <c r="F611" i="4"/>
  <c r="D612" i="4" l="1"/>
  <c r="C612" i="4"/>
  <c r="B613" i="4"/>
  <c r="E612" i="4"/>
  <c r="H612" i="4"/>
  <c r="F612" i="4"/>
  <c r="G612" i="4"/>
  <c r="D613" i="4" l="1"/>
  <c r="C613" i="4"/>
  <c r="B614" i="4"/>
  <c r="E613" i="4"/>
  <c r="G613" i="4"/>
  <c r="H613" i="4"/>
  <c r="F613" i="4"/>
  <c r="D614" i="4" l="1"/>
  <c r="C614" i="4"/>
  <c r="B615" i="4"/>
  <c r="E614" i="4"/>
  <c r="H614" i="4"/>
  <c r="G614" i="4"/>
  <c r="F614" i="4"/>
  <c r="D615" i="4" l="1"/>
  <c r="C615" i="4"/>
  <c r="B616" i="4"/>
  <c r="E615" i="4"/>
  <c r="G615" i="4"/>
  <c r="H615" i="4"/>
  <c r="F615" i="4"/>
  <c r="C616" i="4" l="1"/>
  <c r="D616" i="4"/>
  <c r="B617" i="4"/>
  <c r="E616" i="4"/>
  <c r="G616" i="4"/>
  <c r="H616" i="4"/>
  <c r="F616" i="4"/>
  <c r="D617" i="4" l="1"/>
  <c r="C617" i="4"/>
  <c r="B618" i="4"/>
  <c r="E617" i="4"/>
  <c r="G617" i="4"/>
  <c r="H617" i="4"/>
  <c r="F617" i="4"/>
  <c r="D618" i="4" l="1"/>
  <c r="C618" i="4"/>
  <c r="B619" i="4"/>
  <c r="F618" i="4"/>
  <c r="G618" i="4"/>
  <c r="H618" i="4"/>
  <c r="E618" i="4"/>
  <c r="D619" i="4" l="1"/>
  <c r="C619" i="4"/>
  <c r="B620" i="4"/>
  <c r="E619" i="4"/>
  <c r="G619" i="4"/>
  <c r="H619" i="4"/>
  <c r="F619" i="4"/>
  <c r="D620" i="4" l="1"/>
  <c r="C620" i="4"/>
  <c r="B621" i="4"/>
  <c r="E620" i="4"/>
  <c r="G620" i="4"/>
  <c r="H620" i="4"/>
  <c r="F620" i="4"/>
  <c r="D621" i="4" l="1"/>
  <c r="C621" i="4"/>
  <c r="B622" i="4"/>
  <c r="E621" i="4"/>
  <c r="G621" i="4"/>
  <c r="H621" i="4"/>
  <c r="F621" i="4"/>
  <c r="D622" i="4" l="1"/>
  <c r="C622" i="4"/>
  <c r="B623" i="4"/>
  <c r="F622" i="4"/>
  <c r="G622" i="4"/>
  <c r="H622" i="4"/>
  <c r="E622" i="4"/>
  <c r="D623" i="4" l="1"/>
  <c r="C623" i="4"/>
  <c r="E623" i="4"/>
  <c r="G623" i="4"/>
  <c r="F623" i="4"/>
  <c r="B624" i="4"/>
  <c r="H623" i="4"/>
  <c r="C624" i="4" l="1"/>
  <c r="D624" i="4"/>
  <c r="B625" i="4"/>
  <c r="E624" i="4"/>
  <c r="G624" i="4"/>
  <c r="H624" i="4"/>
  <c r="F624" i="4"/>
  <c r="D625" i="4" l="1"/>
  <c r="C625" i="4"/>
  <c r="B626" i="4"/>
  <c r="E625" i="4"/>
  <c r="H625" i="4"/>
  <c r="G625" i="4"/>
  <c r="F625" i="4"/>
  <c r="D626" i="4" l="1"/>
  <c r="C626" i="4"/>
  <c r="B627" i="4"/>
  <c r="E626" i="4"/>
  <c r="G626" i="4"/>
  <c r="H626" i="4"/>
  <c r="F626" i="4"/>
  <c r="D627" i="4" l="1"/>
  <c r="C627" i="4"/>
  <c r="B628" i="4"/>
  <c r="E627" i="4"/>
  <c r="F627" i="4"/>
  <c r="H627" i="4"/>
  <c r="G627" i="4"/>
  <c r="D628" i="4" l="1"/>
  <c r="C628" i="4"/>
  <c r="B629" i="4"/>
  <c r="E628" i="4"/>
  <c r="G628" i="4"/>
  <c r="H628" i="4"/>
  <c r="F628" i="4"/>
  <c r="D629" i="4" l="1"/>
  <c r="C629" i="4"/>
  <c r="B630" i="4"/>
  <c r="E629" i="4"/>
  <c r="G629" i="4"/>
  <c r="H629" i="4"/>
  <c r="F629" i="4"/>
  <c r="D630" i="4" l="1"/>
  <c r="C630" i="4"/>
  <c r="B631" i="4"/>
  <c r="E630" i="4"/>
  <c r="G630" i="4"/>
  <c r="H630" i="4"/>
  <c r="F630" i="4"/>
  <c r="D631" i="4" l="1"/>
  <c r="C631" i="4"/>
  <c r="B632" i="4"/>
  <c r="E631" i="4"/>
  <c r="G631" i="4"/>
  <c r="H631" i="4"/>
  <c r="F631" i="4"/>
  <c r="D632" i="4" l="1"/>
  <c r="C632" i="4"/>
  <c r="B633" i="4"/>
  <c r="E632" i="4"/>
  <c r="G632" i="4"/>
  <c r="H632" i="4"/>
  <c r="F632" i="4"/>
  <c r="D633" i="4" l="1"/>
  <c r="C633" i="4"/>
  <c r="B634" i="4"/>
  <c r="E633" i="4"/>
  <c r="G633" i="4"/>
  <c r="H633" i="4"/>
  <c r="F633" i="4"/>
  <c r="D634" i="4" l="1"/>
  <c r="C634" i="4"/>
  <c r="B635" i="4"/>
  <c r="F634" i="4"/>
  <c r="G634" i="4"/>
  <c r="H634" i="4"/>
  <c r="E634" i="4"/>
  <c r="D635" i="4" l="1"/>
  <c r="C635" i="4"/>
  <c r="B636" i="4"/>
  <c r="E635" i="4"/>
  <c r="G635" i="4"/>
  <c r="H635" i="4"/>
  <c r="F635" i="4"/>
  <c r="D636" i="4" l="1"/>
  <c r="C636" i="4"/>
  <c r="B637" i="4"/>
  <c r="F636" i="4"/>
  <c r="G636" i="4"/>
  <c r="H636" i="4"/>
  <c r="E636" i="4"/>
  <c r="D637" i="4" l="1"/>
  <c r="C637" i="4"/>
  <c r="B638" i="4"/>
  <c r="E637" i="4"/>
  <c r="G637" i="4"/>
  <c r="H637" i="4"/>
  <c r="F637" i="4"/>
  <c r="D638" i="4" l="1"/>
  <c r="C638" i="4"/>
  <c r="E638" i="4"/>
  <c r="F638" i="4"/>
  <c r="G638" i="4"/>
  <c r="H638" i="4"/>
  <c r="B639" i="4"/>
  <c r="D639" i="4" l="1"/>
  <c r="C639" i="4"/>
  <c r="B640" i="4"/>
  <c r="E639" i="4"/>
  <c r="G639" i="4"/>
  <c r="H639" i="4"/>
  <c r="F639" i="4"/>
  <c r="D640" i="4" l="1"/>
  <c r="C640" i="4"/>
  <c r="B641" i="4"/>
  <c r="E640" i="4"/>
  <c r="G640" i="4"/>
  <c r="H640" i="4"/>
  <c r="F640" i="4"/>
  <c r="D641" i="4" l="1"/>
  <c r="C641" i="4"/>
  <c r="B642" i="4"/>
  <c r="F641" i="4"/>
  <c r="E641" i="4"/>
  <c r="G641" i="4"/>
  <c r="H641" i="4"/>
  <c r="D642" i="4" l="1"/>
  <c r="C642" i="4"/>
  <c r="B643" i="4"/>
  <c r="F642" i="4"/>
  <c r="G642" i="4"/>
  <c r="H642" i="4"/>
  <c r="E642" i="4"/>
  <c r="D643" i="4" l="1"/>
  <c r="C643" i="4"/>
  <c r="E643" i="4"/>
  <c r="F643" i="4"/>
  <c r="G643" i="4"/>
  <c r="H643" i="4"/>
  <c r="B644" i="4"/>
  <c r="D644" i="4" l="1"/>
  <c r="C644" i="4"/>
  <c r="B645" i="4"/>
  <c r="E644" i="4"/>
  <c r="H644" i="4"/>
  <c r="F644" i="4"/>
  <c r="G644" i="4"/>
  <c r="D645" i="4" l="1"/>
  <c r="C645" i="4"/>
  <c r="B646" i="4"/>
  <c r="E645" i="4"/>
  <c r="G645" i="4"/>
  <c r="H645" i="4"/>
  <c r="F645" i="4"/>
  <c r="D646" i="4" l="1"/>
  <c r="C646" i="4"/>
  <c r="B647" i="4"/>
  <c r="E646" i="4"/>
  <c r="G646" i="4"/>
  <c r="H646" i="4"/>
  <c r="F646" i="4"/>
  <c r="D647" i="4" l="1"/>
  <c r="C647" i="4"/>
  <c r="B648" i="4"/>
  <c r="E647" i="4"/>
  <c r="G647" i="4"/>
  <c r="H647" i="4"/>
  <c r="F647" i="4"/>
  <c r="C648" i="4" l="1"/>
  <c r="D648" i="4"/>
  <c r="B649" i="4"/>
  <c r="E648" i="4"/>
  <c r="G648" i="4"/>
  <c r="H648" i="4"/>
  <c r="F648" i="4"/>
  <c r="D649" i="4" l="1"/>
  <c r="C649" i="4"/>
  <c r="B650" i="4"/>
  <c r="E649" i="4"/>
  <c r="H649" i="4"/>
  <c r="G649" i="4"/>
  <c r="F649" i="4"/>
  <c r="D650" i="4" l="1"/>
  <c r="C650" i="4"/>
  <c r="B651" i="4"/>
  <c r="E650" i="4"/>
  <c r="G650" i="4"/>
  <c r="H650" i="4"/>
  <c r="F650" i="4"/>
  <c r="D651" i="4" l="1"/>
  <c r="C651" i="4"/>
  <c r="B652" i="4"/>
  <c r="E651" i="4"/>
  <c r="G651" i="4"/>
  <c r="H651" i="4"/>
  <c r="F651" i="4"/>
  <c r="D652" i="4" l="1"/>
  <c r="C652" i="4"/>
  <c r="B653" i="4"/>
  <c r="E652" i="4"/>
  <c r="G652" i="4"/>
  <c r="H652" i="4"/>
  <c r="F652" i="4"/>
  <c r="D653" i="4" l="1"/>
  <c r="C653" i="4"/>
  <c r="B654" i="4"/>
  <c r="E653" i="4"/>
  <c r="G653" i="4"/>
  <c r="H653" i="4"/>
  <c r="F653" i="4"/>
  <c r="D654" i="4" l="1"/>
  <c r="C654" i="4"/>
  <c r="B655" i="4"/>
  <c r="E654" i="4"/>
  <c r="G654" i="4"/>
  <c r="H654" i="4"/>
  <c r="F654" i="4"/>
  <c r="D655" i="4" l="1"/>
  <c r="C655" i="4"/>
  <c r="E655" i="4"/>
  <c r="G655" i="4"/>
  <c r="F655" i="4"/>
  <c r="H655" i="4"/>
  <c r="B656" i="4"/>
  <c r="C656" i="4" l="1"/>
  <c r="D656" i="4"/>
  <c r="B657" i="4"/>
  <c r="E656" i="4"/>
  <c r="G656" i="4"/>
  <c r="H656" i="4"/>
  <c r="F656" i="4"/>
  <c r="D657" i="4" l="1"/>
  <c r="C657" i="4"/>
  <c r="B658" i="4"/>
  <c r="F657" i="4"/>
  <c r="H657" i="4"/>
  <c r="E657" i="4"/>
  <c r="G657" i="4"/>
  <c r="D658" i="4" l="1"/>
  <c r="C658" i="4"/>
  <c r="B659" i="4"/>
  <c r="F658" i="4"/>
  <c r="G658" i="4"/>
  <c r="H658" i="4"/>
  <c r="E658" i="4"/>
  <c r="D659" i="4" l="1"/>
  <c r="C659" i="4"/>
  <c r="E659" i="4"/>
  <c r="F659" i="4"/>
  <c r="G659" i="4"/>
  <c r="H659" i="4"/>
  <c r="B660" i="4"/>
  <c r="D660" i="4" l="1"/>
  <c r="C660" i="4"/>
  <c r="B661" i="4"/>
  <c r="E660" i="4"/>
  <c r="G660" i="4"/>
  <c r="H660" i="4"/>
  <c r="F660" i="4"/>
  <c r="D661" i="4" l="1"/>
  <c r="C661" i="4"/>
  <c r="B662" i="4"/>
  <c r="F661" i="4"/>
  <c r="G661" i="4"/>
  <c r="H661" i="4"/>
  <c r="E661" i="4"/>
  <c r="D662" i="4" l="1"/>
  <c r="C662" i="4"/>
  <c r="B663" i="4"/>
  <c r="E662" i="4"/>
  <c r="G662" i="4"/>
  <c r="H662" i="4"/>
  <c r="F662" i="4"/>
  <c r="D663" i="4" l="1"/>
  <c r="C663" i="4"/>
  <c r="E663" i="4"/>
  <c r="F663" i="4"/>
  <c r="G663" i="4"/>
  <c r="H663" i="4"/>
  <c r="B664" i="4"/>
  <c r="C664" i="4" l="1"/>
  <c r="D664" i="4"/>
  <c r="B665" i="4"/>
  <c r="E664" i="4"/>
  <c r="G664" i="4"/>
  <c r="H664" i="4"/>
  <c r="F664" i="4"/>
  <c r="D665" i="4" l="1"/>
  <c r="C665" i="4"/>
  <c r="B666" i="4"/>
  <c r="E665" i="4"/>
  <c r="G665" i="4"/>
  <c r="H665" i="4"/>
  <c r="F665" i="4"/>
  <c r="D666" i="4" l="1"/>
  <c r="C666" i="4"/>
  <c r="B667" i="4"/>
  <c r="E666" i="4"/>
  <c r="G666" i="4"/>
  <c r="H666" i="4"/>
  <c r="F666" i="4"/>
  <c r="D667" i="4" l="1"/>
  <c r="C667" i="4"/>
  <c r="B668" i="4"/>
  <c r="E667" i="4"/>
  <c r="G667" i="4"/>
  <c r="H667" i="4"/>
  <c r="F667" i="4"/>
  <c r="D668" i="4" l="1"/>
  <c r="C668" i="4"/>
  <c r="B669" i="4"/>
  <c r="E668" i="4"/>
  <c r="G668" i="4"/>
  <c r="H668" i="4"/>
  <c r="F668" i="4"/>
  <c r="D669" i="4" l="1"/>
  <c r="C669" i="4"/>
  <c r="B670" i="4"/>
  <c r="E669" i="4"/>
  <c r="G669" i="4"/>
  <c r="H669" i="4"/>
  <c r="F669" i="4"/>
  <c r="D670" i="4" l="1"/>
  <c r="C670" i="4"/>
  <c r="B671" i="4"/>
  <c r="E670" i="4"/>
  <c r="G670" i="4"/>
  <c r="H670" i="4"/>
  <c r="F670" i="4"/>
  <c r="D671" i="4" l="1"/>
  <c r="C671" i="4"/>
  <c r="B672" i="4"/>
  <c r="E671" i="4"/>
  <c r="G671" i="4"/>
  <c r="H671" i="4"/>
  <c r="F671" i="4"/>
  <c r="C672" i="4" l="1"/>
  <c r="D672" i="4"/>
  <c r="B673" i="4"/>
  <c r="E672" i="4"/>
  <c r="G672" i="4"/>
  <c r="H672" i="4"/>
  <c r="F672" i="4"/>
  <c r="D673" i="4" l="1"/>
  <c r="C673" i="4"/>
  <c r="B674" i="4"/>
  <c r="E673" i="4"/>
  <c r="G673" i="4"/>
  <c r="H673" i="4"/>
  <c r="F673" i="4"/>
  <c r="D674" i="4" l="1"/>
  <c r="C674" i="4"/>
  <c r="B675" i="4"/>
  <c r="F674" i="4"/>
  <c r="E674" i="4"/>
  <c r="H674" i="4"/>
  <c r="G674" i="4"/>
  <c r="D675" i="4" l="1"/>
  <c r="C675" i="4"/>
  <c r="B676" i="4"/>
  <c r="E675" i="4"/>
  <c r="G675" i="4"/>
  <c r="H675" i="4"/>
  <c r="F675" i="4"/>
  <c r="D676" i="4" l="1"/>
  <c r="C676" i="4"/>
  <c r="B677" i="4"/>
  <c r="E676" i="4"/>
  <c r="H676" i="4"/>
  <c r="F676" i="4"/>
  <c r="G676" i="4"/>
  <c r="D677" i="4" l="1"/>
  <c r="C677" i="4"/>
  <c r="B678" i="4"/>
  <c r="E677" i="4"/>
  <c r="G677" i="4"/>
  <c r="H677" i="4"/>
  <c r="F677" i="4"/>
  <c r="D678" i="4" l="1"/>
  <c r="C678" i="4"/>
  <c r="B679" i="4"/>
  <c r="E678" i="4"/>
  <c r="G678" i="4"/>
  <c r="H678" i="4"/>
  <c r="F678" i="4"/>
  <c r="D679" i="4" l="1"/>
  <c r="C679" i="4"/>
  <c r="B680" i="4"/>
  <c r="E679" i="4"/>
  <c r="G679" i="4"/>
  <c r="H679" i="4"/>
  <c r="F679" i="4"/>
  <c r="C680" i="4" l="1"/>
  <c r="D680" i="4"/>
  <c r="B681" i="4"/>
  <c r="E680" i="4"/>
  <c r="G680" i="4"/>
  <c r="H680" i="4"/>
  <c r="F680" i="4"/>
  <c r="D681" i="4" l="1"/>
  <c r="C681" i="4"/>
  <c r="B682" i="4"/>
  <c r="E681" i="4"/>
  <c r="G681" i="4"/>
  <c r="H681" i="4"/>
  <c r="F681" i="4"/>
  <c r="D682" i="4" l="1"/>
  <c r="C682" i="4"/>
  <c r="B683" i="4"/>
  <c r="F682" i="4"/>
  <c r="G682" i="4"/>
  <c r="H682" i="4"/>
  <c r="E682" i="4"/>
  <c r="D683" i="4" l="1"/>
  <c r="C683" i="4"/>
  <c r="B684" i="4"/>
  <c r="E683" i="4"/>
  <c r="G683" i="4"/>
  <c r="H683" i="4"/>
  <c r="F683" i="4"/>
  <c r="D684" i="4" l="1"/>
  <c r="C684" i="4"/>
  <c r="B685" i="4"/>
  <c r="E684" i="4"/>
  <c r="G684" i="4"/>
  <c r="H684" i="4"/>
  <c r="F684" i="4"/>
  <c r="D685" i="4" l="1"/>
  <c r="C685" i="4"/>
  <c r="B686" i="4"/>
  <c r="E685" i="4"/>
  <c r="G685" i="4"/>
  <c r="H685" i="4"/>
  <c r="F685" i="4"/>
  <c r="D686" i="4" l="1"/>
  <c r="C686" i="4"/>
  <c r="B687" i="4"/>
  <c r="F686" i="4"/>
  <c r="G686" i="4"/>
  <c r="H686" i="4"/>
  <c r="E686" i="4"/>
  <c r="D687" i="4" l="1"/>
  <c r="C687" i="4"/>
  <c r="B688" i="4"/>
  <c r="E687" i="4"/>
  <c r="G687" i="4"/>
  <c r="H687" i="4"/>
  <c r="F687" i="4"/>
  <c r="C688" i="4" l="1"/>
  <c r="D688" i="4"/>
  <c r="B689" i="4"/>
  <c r="E688" i="4"/>
  <c r="G688" i="4"/>
  <c r="H688" i="4"/>
  <c r="F688" i="4"/>
  <c r="D689" i="4" l="1"/>
  <c r="C689" i="4"/>
  <c r="E689" i="4"/>
  <c r="F689" i="4"/>
  <c r="G689" i="4"/>
  <c r="H689" i="4"/>
  <c r="B690" i="4"/>
  <c r="D690" i="4" l="1"/>
  <c r="C690" i="4"/>
  <c r="B691" i="4"/>
  <c r="F690" i="4"/>
  <c r="G690" i="4"/>
  <c r="H690" i="4"/>
  <c r="E690" i="4"/>
  <c r="D691" i="4" l="1"/>
  <c r="C691" i="4"/>
  <c r="B692" i="4"/>
  <c r="E691" i="4"/>
  <c r="G691" i="4"/>
  <c r="H691" i="4"/>
  <c r="F691" i="4"/>
  <c r="D692" i="4" l="1"/>
  <c r="C692" i="4"/>
  <c r="B693" i="4"/>
  <c r="E692" i="4"/>
  <c r="G692" i="4"/>
  <c r="H692" i="4"/>
  <c r="F692" i="4"/>
  <c r="D693" i="4" l="1"/>
  <c r="C693" i="4"/>
  <c r="B694" i="4"/>
  <c r="E693" i="4"/>
  <c r="G693" i="4"/>
  <c r="H693" i="4"/>
  <c r="F693" i="4"/>
  <c r="D694" i="4" l="1"/>
  <c r="C694" i="4"/>
  <c r="B695" i="4"/>
  <c r="E694" i="4"/>
  <c r="G694" i="4"/>
  <c r="H694" i="4"/>
  <c r="F694" i="4"/>
  <c r="D695" i="4" l="1"/>
  <c r="C695" i="4"/>
  <c r="E695" i="4"/>
  <c r="F695" i="4"/>
  <c r="G695" i="4"/>
  <c r="B696" i="4"/>
  <c r="H695" i="4"/>
  <c r="D696" i="4" l="1"/>
  <c r="C696" i="4"/>
  <c r="B697" i="4"/>
  <c r="E696" i="4"/>
  <c r="G696" i="4"/>
  <c r="H696" i="4"/>
  <c r="F696" i="4"/>
  <c r="D697" i="4" l="1"/>
  <c r="C697" i="4"/>
  <c r="B698" i="4"/>
  <c r="E697" i="4"/>
  <c r="G697" i="4"/>
  <c r="H697" i="4"/>
  <c r="F697" i="4"/>
  <c r="D698" i="4" l="1"/>
  <c r="C698" i="4"/>
  <c r="B699" i="4"/>
  <c r="F698" i="4"/>
  <c r="G698" i="4"/>
  <c r="H698" i="4"/>
  <c r="E698" i="4"/>
  <c r="D699" i="4" l="1"/>
  <c r="C699" i="4"/>
  <c r="E699" i="4"/>
  <c r="F699" i="4"/>
  <c r="G699" i="4"/>
  <c r="H699" i="4"/>
  <c r="B700" i="4"/>
  <c r="D700" i="4" l="1"/>
  <c r="C700" i="4"/>
  <c r="B701" i="4"/>
  <c r="F700" i="4"/>
  <c r="G700" i="4"/>
  <c r="H700" i="4"/>
  <c r="E700" i="4"/>
  <c r="D701" i="4" l="1"/>
  <c r="C701" i="4"/>
  <c r="B702" i="4"/>
  <c r="E701" i="4"/>
  <c r="H701" i="4"/>
  <c r="F701" i="4"/>
  <c r="G701" i="4"/>
  <c r="D702" i="4" l="1"/>
  <c r="C702" i="4"/>
  <c r="B703" i="4"/>
  <c r="F702" i="4"/>
  <c r="G702" i="4"/>
  <c r="H702" i="4"/>
  <c r="E702" i="4"/>
  <c r="D703" i="4" l="1"/>
  <c r="C703" i="4"/>
  <c r="B704" i="4"/>
  <c r="E703" i="4"/>
  <c r="G703" i="4"/>
  <c r="H703" i="4"/>
  <c r="F703" i="4"/>
  <c r="D704" i="4" l="1"/>
  <c r="C704" i="4"/>
  <c r="B705" i="4"/>
  <c r="E704" i="4"/>
  <c r="G704" i="4"/>
  <c r="H704" i="4"/>
  <c r="F704" i="4"/>
  <c r="D705" i="4" l="1"/>
  <c r="C705" i="4"/>
  <c r="B706" i="4"/>
  <c r="E705" i="4"/>
  <c r="G705" i="4"/>
  <c r="H705" i="4"/>
  <c r="F705" i="4"/>
  <c r="D706" i="4" l="1"/>
  <c r="C706" i="4"/>
  <c r="F706" i="4"/>
  <c r="E706" i="4"/>
  <c r="G706" i="4"/>
  <c r="H706" i="4"/>
  <c r="B707" i="4"/>
  <c r="D707" i="4" l="1"/>
  <c r="C707" i="4"/>
  <c r="B708" i="4"/>
  <c r="E707" i="4"/>
  <c r="G707" i="4"/>
  <c r="H707" i="4"/>
  <c r="F707" i="4"/>
  <c r="D708" i="4" l="1"/>
  <c r="C708" i="4"/>
  <c r="E708" i="4"/>
  <c r="B709" i="4"/>
  <c r="H708" i="4"/>
  <c r="G708" i="4"/>
  <c r="F708" i="4"/>
  <c r="D709" i="4" l="1"/>
  <c r="C709" i="4"/>
  <c r="H709" i="4"/>
  <c r="B710" i="4"/>
  <c r="E709" i="4"/>
  <c r="F709" i="4"/>
  <c r="G709" i="4"/>
  <c r="D710" i="4" l="1"/>
  <c r="C710" i="4"/>
  <c r="H710" i="4"/>
  <c r="B711" i="4"/>
  <c r="E710" i="4"/>
  <c r="F710" i="4"/>
  <c r="G710" i="4"/>
  <c r="D711" i="4" l="1"/>
  <c r="C711" i="4"/>
  <c r="F711" i="4"/>
  <c r="G711" i="4"/>
  <c r="H711" i="4"/>
  <c r="E711" i="4"/>
  <c r="B712" i="4"/>
  <c r="C712" i="4" l="1"/>
  <c r="D712" i="4"/>
  <c r="H712" i="4"/>
  <c r="F712" i="4"/>
  <c r="B713" i="4"/>
  <c r="E712" i="4"/>
  <c r="G712" i="4"/>
  <c r="D713" i="4" l="1"/>
  <c r="C713" i="4"/>
  <c r="F713" i="4"/>
  <c r="H713" i="4"/>
  <c r="G713" i="4"/>
  <c r="B714" i="4"/>
  <c r="E713" i="4"/>
  <c r="D714" i="4" l="1"/>
  <c r="C714" i="4"/>
  <c r="G714" i="4"/>
  <c r="H714" i="4"/>
  <c r="B715" i="4"/>
  <c r="E714" i="4"/>
  <c r="F714" i="4"/>
  <c r="D715" i="4" l="1"/>
  <c r="C715" i="4"/>
  <c r="F715" i="4"/>
  <c r="B716" i="4"/>
  <c r="E715" i="4"/>
  <c r="G715" i="4"/>
  <c r="H715" i="4"/>
  <c r="D716" i="4" l="1"/>
  <c r="C716" i="4"/>
  <c r="G716" i="4"/>
  <c r="H716" i="4"/>
  <c r="B717" i="4"/>
  <c r="F716" i="4"/>
  <c r="E716" i="4"/>
  <c r="D717" i="4" l="1"/>
  <c r="C717" i="4"/>
  <c r="F717" i="4"/>
  <c r="G717" i="4"/>
  <c r="H717" i="4"/>
  <c r="E717" i="4"/>
  <c r="B718" i="4"/>
  <c r="D718" i="4" l="1"/>
  <c r="C718" i="4"/>
  <c r="F718" i="4"/>
  <c r="G718" i="4"/>
  <c r="H718" i="4"/>
  <c r="B719" i="4"/>
  <c r="E718" i="4"/>
  <c r="D719" i="4" l="1"/>
  <c r="C719" i="4"/>
  <c r="F719" i="4"/>
  <c r="H719" i="4"/>
  <c r="E719" i="4"/>
  <c r="G719" i="4"/>
  <c r="B720" i="4"/>
  <c r="C720" i="4" l="1"/>
  <c r="D720" i="4"/>
  <c r="G720" i="4"/>
  <c r="H720" i="4"/>
  <c r="E720" i="4"/>
  <c r="F720" i="4"/>
  <c r="B721" i="4"/>
  <c r="D721" i="4" l="1"/>
  <c r="C721" i="4"/>
  <c r="F721" i="4"/>
  <c r="B722" i="4"/>
  <c r="H721" i="4"/>
  <c r="E721" i="4"/>
  <c r="G721" i="4"/>
  <c r="D722" i="4" l="1"/>
  <c r="C722" i="4"/>
  <c r="E722" i="4"/>
  <c r="H722" i="4"/>
  <c r="G722" i="4"/>
  <c r="F722" i="4"/>
  <c r="B723" i="4"/>
  <c r="D723" i="4" l="1"/>
  <c r="C723" i="4"/>
  <c r="F723" i="4"/>
  <c r="H723" i="4"/>
  <c r="B724" i="4"/>
  <c r="E723" i="4"/>
  <c r="G723" i="4"/>
  <c r="D724" i="4" l="1"/>
  <c r="C724" i="4"/>
  <c r="G724" i="4"/>
  <c r="H724" i="4"/>
  <c r="E724" i="4"/>
  <c r="F724" i="4"/>
  <c r="B725" i="4"/>
  <c r="D725" i="4" l="1"/>
  <c r="C725" i="4"/>
  <c r="F725" i="4"/>
  <c r="G725" i="4"/>
  <c r="H725" i="4"/>
  <c r="B726" i="4"/>
  <c r="E725" i="4"/>
  <c r="D726" i="4" l="1"/>
  <c r="C726" i="4"/>
  <c r="F726" i="4"/>
  <c r="G726" i="4"/>
  <c r="H726" i="4"/>
  <c r="E726" i="4"/>
  <c r="B727" i="4"/>
  <c r="D727" i="4" l="1"/>
  <c r="C727" i="4"/>
  <c r="G727" i="4"/>
  <c r="H727" i="4"/>
  <c r="B728" i="4"/>
  <c r="E727" i="4"/>
  <c r="F727" i="4"/>
  <c r="C728" i="4" l="1"/>
  <c r="D728" i="4"/>
  <c r="F728" i="4"/>
  <c r="G728" i="4"/>
  <c r="E728" i="4"/>
  <c r="H728" i="4"/>
  <c r="B729" i="4"/>
  <c r="D729" i="4" l="1"/>
  <c r="C729" i="4"/>
  <c r="F729" i="4"/>
  <c r="H729" i="4"/>
  <c r="G729" i="4"/>
  <c r="B730" i="4"/>
  <c r="E729" i="4"/>
  <c r="D730" i="4" l="1"/>
  <c r="C730" i="4"/>
  <c r="G730" i="4"/>
  <c r="H730" i="4"/>
  <c r="F730" i="4"/>
  <c r="E730" i="4"/>
</calcChain>
</file>

<file path=xl/sharedStrings.xml><?xml version="1.0" encoding="utf-8"?>
<sst xmlns="http://schemas.openxmlformats.org/spreadsheetml/2006/main" count="27" uniqueCount="24">
  <si>
    <t>Montant Emprunté</t>
  </si>
  <si>
    <t>Taux d'intérêt annuel</t>
  </si>
  <si>
    <t>Durée</t>
  </si>
  <si>
    <t>Date de début</t>
  </si>
  <si>
    <t>€</t>
  </si>
  <si>
    <t>%</t>
  </si>
  <si>
    <t>ans</t>
  </si>
  <si>
    <t>Montant Mensuel</t>
  </si>
  <si>
    <t>Caractéristiques du prêt</t>
  </si>
  <si>
    <t>Vue global du prêt</t>
  </si>
  <si>
    <t>Coût des intérêts</t>
  </si>
  <si>
    <t>mois</t>
  </si>
  <si>
    <t>Date</t>
  </si>
  <si>
    <t>Intérêt</t>
  </si>
  <si>
    <t>Capital</t>
  </si>
  <si>
    <t>Mensualité</t>
  </si>
  <si>
    <t>Capital restant dû</t>
  </si>
  <si>
    <t>Échéance (mois)</t>
  </si>
  <si>
    <t>Capital amorti</t>
  </si>
  <si>
    <t>Nombre de Mensualités</t>
  </si>
  <si>
    <t>Tableau d'amortissement</t>
  </si>
  <si>
    <t>Détails Mesualités</t>
  </si>
  <si>
    <t>Total des versements</t>
  </si>
  <si>
    <t>Je demande un crédit immobilier avec Crédigo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</si>
</sst>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22"/>
      <color rgb="FFE4186B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color rgb="FFE4186B"/>
      <name val="Calibri"/>
      <family val="2"/>
      <scheme val="minor"/>
    </font>
    <font>
      <sz val="8"/>
      <name val="Calibri"/>
      <family val="2"/>
      <scheme val="minor"/>
    </font>
    <font>
      <sz val="18"/>
      <color rgb="FFE4186B"/>
      <name val="Calibri"/>
      <family val="2"/>
      <scheme val="minor"/>
    </font>
    <font>
      <sz val="36"/>
      <color rgb="FFE4186B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 applyAlignment="1"/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/>
    </xf>
    <xf numFmtId="0" fontId="7" fillId="3" borderId="0" xfId="3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2" borderId="0" xfId="3" applyFont="1" applyBorder="1" applyAlignment="1">
      <alignment vertical="center"/>
    </xf>
    <xf numFmtId="14" fontId="2" fillId="3" borderId="0" xfId="3" applyNumberFormat="1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" fontId="7" fillId="2" borderId="4" xfId="3" applyNumberFormat="1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1" fillId="3" borderId="0" xfId="3" applyFill="1" applyBorder="1" applyAlignment="1"/>
    <xf numFmtId="0" fontId="3" fillId="3" borderId="0" xfId="3" applyFont="1" applyFill="1" applyBorder="1" applyAlignment="1"/>
    <xf numFmtId="0" fontId="0" fillId="3" borderId="0" xfId="0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3" borderId="0" xfId="3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 wrapText="1"/>
    </xf>
    <xf numFmtId="1" fontId="13" fillId="4" borderId="2" xfId="2" applyNumberFormat="1" applyFont="1" applyFill="1" applyBorder="1" applyAlignment="1">
      <alignment horizontal="center" vertical="center"/>
    </xf>
    <xf numFmtId="14" fontId="13" fillId="3" borderId="2" xfId="2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13" fillId="5" borderId="2" xfId="2" applyNumberFormat="1" applyFont="1" applyFill="1" applyBorder="1" applyAlignment="1">
      <alignment horizontal="center" vertical="center"/>
    </xf>
    <xf numFmtId="164" fontId="13" fillId="3" borderId="2" xfId="2" applyNumberFormat="1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0" fontId="2" fillId="2" borderId="4" xfId="3" applyNumberFormat="1" applyFont="1" applyBorder="1" applyAlignment="1">
      <alignment horizontal="right" vertical="center"/>
    </xf>
    <xf numFmtId="0" fontId="2" fillId="2" borderId="0" xfId="3" applyFont="1" applyAlignment="1">
      <alignment horizontal="center" vertical="center"/>
    </xf>
    <xf numFmtId="2" fontId="2" fillId="3" borderId="0" xfId="2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43" fontId="2" fillId="2" borderId="0" xfId="1" applyFont="1" applyFill="1" applyAlignment="1">
      <alignment horizontal="right" vertical="center"/>
    </xf>
    <xf numFmtId="0" fontId="2" fillId="2" borderId="0" xfId="3" applyFont="1" applyAlignment="1">
      <alignment vertical="center"/>
    </xf>
    <xf numFmtId="43" fontId="2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16" fillId="0" borderId="8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center"/>
    </xf>
    <xf numFmtId="0" fontId="2" fillId="2" borderId="4" xfId="3" applyFont="1" applyBorder="1" applyAlignment="1">
      <alignment horizontal="right" vertical="center"/>
    </xf>
    <xf numFmtId="0" fontId="2" fillId="3" borderId="0" xfId="3" applyFont="1" applyFill="1" applyBorder="1" applyAlignment="1">
      <alignment horizontal="right" vertical="center"/>
    </xf>
    <xf numFmtId="0" fontId="2" fillId="2" borderId="0" xfId="3" applyFont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2" borderId="0" xfId="3" applyFont="1" applyAlignment="1">
      <alignment horizontal="right" vertical="center"/>
    </xf>
  </cellXfs>
  <cellStyles count="5">
    <cellStyle name="20 % - Accent3" xfId="3" builtinId="38"/>
    <cellStyle name="Lien hypertexte" xfId="4" builtinId="8"/>
    <cellStyle name="Milliers" xfId="1" builtinId="3"/>
    <cellStyle name="Monétaire" xfId="2" builtinId="4"/>
    <cellStyle name="Normal" xfId="0" builtinId="0"/>
  </cellStyles>
  <dxfs count="9">
    <dxf>
      <fill>
        <patternFill patternType="solid">
          <fgColor indexed="64"/>
          <bgColor theme="6" tint="0.79998168889431442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colors>
    <mruColors>
      <color rgb="FFE4186B"/>
      <color rgb="FF197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54B28E-09F3-4357-BA79-2F5B9D04A338}" name="Tableau3" displayName="Tableau3" ref="B14:H730" totalsRowShown="0" headerRowDxfId="8" dataDxfId="7">
  <autoFilter ref="B14:H730" xr:uid="{3654B28E-09F3-4357-BA79-2F5B9D04A338}"/>
  <tableColumns count="7">
    <tableColumn id="1" xr3:uid="{2D19F8FF-6639-4BB0-99BA-C2A73100E0BD}" name="Échéance (mois)" dataDxfId="6"/>
    <tableColumn id="2" xr3:uid="{5A685CA2-72AE-43AA-8309-946E4D43878C}" name="Date" dataDxfId="5"/>
    <tableColumn id="3" xr3:uid="{8BA4F68A-E022-49E9-A71D-52BC9DE5C392}" name="Capital amorti" dataDxfId="4"/>
    <tableColumn id="4" xr3:uid="{4C9DE80E-05A1-4F42-AD03-2F6BF38431AB}" name="Mensualité" dataDxfId="3"/>
    <tableColumn id="5" xr3:uid="{D52F1ACB-E3A6-4579-81D5-D661350C6C78}" name="Intérêt" dataDxfId="2"/>
    <tableColumn id="6" xr3:uid="{C162B6FE-6675-474F-8BD9-5F0D0C8905DD}" name="Capital" dataDxfId="1"/>
    <tableColumn id="7" xr3:uid="{65231EAC-D5FB-40E6-8604-5A491FECC68D}" name="Capital restant dû" dataDxfId="0">
      <calculatedColumnFormula>IF(Tableau3[[#This Row],[Échéance (mois)]]="","",Tableau3[[#This Row],[Capital amorti]]-Tableau3[[#This Row],[Capital]])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redigo.fr/demande-pret-immobili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7C1F-658A-4204-82A8-3D70EFE5264F}">
  <dimension ref="A1:K730"/>
  <sheetViews>
    <sheetView showGridLines="0" tabSelected="1" zoomScale="90" zoomScaleNormal="90" workbookViewId="0">
      <selection activeCell="L5" sqref="L5"/>
    </sheetView>
  </sheetViews>
  <sheetFormatPr baseColWidth="10" defaultColWidth="20.7109375" defaultRowHeight="25.15" customHeight="1" x14ac:dyDescent="0.25"/>
  <cols>
    <col min="1" max="1" width="11.85546875" customWidth="1"/>
    <col min="2" max="2" width="28.5703125" customWidth="1"/>
    <col min="3" max="3" width="22.28515625" customWidth="1"/>
    <col min="4" max="4" width="22.42578125" customWidth="1"/>
    <col min="5" max="5" width="22.5703125" customWidth="1"/>
    <col min="6" max="7" width="22.28515625" customWidth="1"/>
    <col min="8" max="8" width="22.5703125" customWidth="1"/>
    <col min="9" max="9" width="21.85546875" customWidth="1"/>
    <col min="10" max="10" width="25.7109375" customWidth="1"/>
  </cols>
  <sheetData>
    <row r="1" spans="1:11" ht="42" customHeight="1" x14ac:dyDescent="0.25"/>
    <row r="2" spans="1:11" ht="18" customHeight="1" x14ac:dyDescent="0.25">
      <c r="G2" s="55"/>
      <c r="H2" s="57" t="s">
        <v>23</v>
      </c>
      <c r="I2" s="58"/>
      <c r="J2" s="59"/>
    </row>
    <row r="3" spans="1:11" ht="12.6" customHeight="1" x14ac:dyDescent="0.25">
      <c r="B3" s="53" t="s">
        <v>20</v>
      </c>
      <c r="C3" s="53"/>
      <c r="D3" s="53"/>
      <c r="G3" s="56"/>
      <c r="H3" s="60"/>
      <c r="I3" s="61"/>
      <c r="J3" s="62"/>
    </row>
    <row r="4" spans="1:11" ht="19.149999999999999" customHeight="1" thickBot="1" x14ac:dyDescent="0.3">
      <c r="A4" s="2"/>
      <c r="B4" s="54"/>
      <c r="C4" s="54"/>
      <c r="D4" s="54"/>
      <c r="E4" s="16"/>
      <c r="F4" s="1"/>
      <c r="G4" s="2"/>
      <c r="H4" s="2"/>
      <c r="I4" s="2"/>
      <c r="J4" s="1"/>
      <c r="K4" s="2"/>
    </row>
    <row r="5" spans="1:11" ht="24.6" customHeight="1" x14ac:dyDescent="0.25">
      <c r="A5" s="2"/>
      <c r="B5" s="21"/>
      <c r="C5" s="16"/>
      <c r="D5" s="16"/>
      <c r="E5" s="16"/>
      <c r="F5" s="1"/>
      <c r="G5" s="2"/>
      <c r="H5" s="2"/>
      <c r="I5" s="2"/>
      <c r="J5" s="1"/>
      <c r="K5" s="2"/>
    </row>
    <row r="6" spans="1:11" ht="30" customHeight="1" thickBot="1" x14ac:dyDescent="0.3">
      <c r="A6" s="13" t="s">
        <v>8</v>
      </c>
      <c r="B6" s="20"/>
      <c r="C6" s="13"/>
      <c r="D6" s="13"/>
      <c r="E6" s="15"/>
      <c r="F6" s="6" t="s">
        <v>9</v>
      </c>
      <c r="G6" s="6"/>
      <c r="H6" s="6"/>
      <c r="I6" s="6"/>
      <c r="J6" s="17"/>
      <c r="K6" s="17"/>
    </row>
    <row r="7" spans="1:11" ht="38.450000000000003" customHeight="1" x14ac:dyDescent="0.25">
      <c r="A7" s="65" t="s">
        <v>0</v>
      </c>
      <c r="B7" s="65"/>
      <c r="C7" s="14">
        <v>250000</v>
      </c>
      <c r="D7" s="10" t="s">
        <v>4</v>
      </c>
      <c r="E7" s="16"/>
      <c r="F7" s="65" t="s">
        <v>19</v>
      </c>
      <c r="G7" s="65"/>
      <c r="H7" s="45">
        <f>C9*12</f>
        <v>300</v>
      </c>
      <c r="I7" s="46" t="s">
        <v>11</v>
      </c>
      <c r="J7" s="1"/>
      <c r="K7" s="18"/>
    </row>
    <row r="8" spans="1:11" ht="39" customHeight="1" x14ac:dyDescent="0.35">
      <c r="A8" s="66" t="s">
        <v>1</v>
      </c>
      <c r="B8" s="66"/>
      <c r="C8" s="7">
        <v>1.5</v>
      </c>
      <c r="D8" s="7" t="s">
        <v>5</v>
      </c>
      <c r="E8" s="16"/>
      <c r="F8" s="68" t="s">
        <v>7</v>
      </c>
      <c r="G8" s="68"/>
      <c r="H8" s="47">
        <f>PMT(C8%/12,H7,-C7)</f>
        <v>999.84081559087281</v>
      </c>
      <c r="I8" s="48" t="s">
        <v>4</v>
      </c>
      <c r="J8" s="1"/>
      <c r="K8" s="3"/>
    </row>
    <row r="9" spans="1:11" ht="35.450000000000003" customHeight="1" x14ac:dyDescent="0.35">
      <c r="A9" s="67" t="s">
        <v>2</v>
      </c>
      <c r="B9" s="67"/>
      <c r="C9" s="10">
        <v>25</v>
      </c>
      <c r="D9" s="10" t="s">
        <v>6</v>
      </c>
      <c r="E9" s="16"/>
      <c r="F9" s="69" t="s">
        <v>22</v>
      </c>
      <c r="G9" s="69"/>
      <c r="H9" s="49">
        <f>H8*H7</f>
        <v>299952.24467726186</v>
      </c>
      <c r="I9" s="50" t="s">
        <v>4</v>
      </c>
      <c r="K9" s="19"/>
    </row>
    <row r="10" spans="1:11" ht="36.6" customHeight="1" x14ac:dyDescent="0.35">
      <c r="A10" s="66" t="s">
        <v>3</v>
      </c>
      <c r="B10" s="66"/>
      <c r="C10" s="11">
        <v>43953</v>
      </c>
      <c r="D10" s="12"/>
      <c r="E10" s="16"/>
      <c r="F10" s="64" t="s">
        <v>10</v>
      </c>
      <c r="G10" s="64"/>
      <c r="H10" s="51">
        <f>H9-C7</f>
        <v>49952.244677261857</v>
      </c>
      <c r="I10" s="52" t="s">
        <v>4</v>
      </c>
      <c r="J10" s="1"/>
      <c r="K10" s="3"/>
    </row>
    <row r="11" spans="1:11" ht="30.6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2.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5.15" customHeight="1" x14ac:dyDescent="0.35">
      <c r="A13" s="1"/>
      <c r="B13" s="1"/>
      <c r="C13" s="1"/>
      <c r="D13" s="1"/>
      <c r="E13" s="1"/>
      <c r="F13" s="63" t="s">
        <v>21</v>
      </c>
      <c r="G13" s="63"/>
      <c r="H13" s="1"/>
      <c r="I13" s="2"/>
      <c r="J13" s="1"/>
      <c r="K13" s="1"/>
    </row>
    <row r="14" spans="1:11" ht="39.6" customHeight="1" x14ac:dyDescent="0.25">
      <c r="A14" s="1"/>
      <c r="B14" s="23" t="s">
        <v>17</v>
      </c>
      <c r="C14" s="8" t="s">
        <v>12</v>
      </c>
      <c r="D14" s="24" t="s">
        <v>18</v>
      </c>
      <c r="E14" s="9" t="s">
        <v>15</v>
      </c>
      <c r="F14" s="24" t="s">
        <v>13</v>
      </c>
      <c r="G14" s="9" t="s">
        <v>14</v>
      </c>
      <c r="H14" s="25" t="s">
        <v>16</v>
      </c>
      <c r="I14" s="2"/>
      <c r="J14" s="22"/>
      <c r="K14" s="1"/>
    </row>
    <row r="15" spans="1:11" ht="28.15" customHeight="1" x14ac:dyDescent="0.25">
      <c r="A15" s="1"/>
      <c r="B15" s="26">
        <v>1</v>
      </c>
      <c r="C15" s="27">
        <f>EOMONTH(C10,0)</f>
        <v>43982</v>
      </c>
      <c r="D15" s="34">
        <f>C7</f>
        <v>250000</v>
      </c>
      <c r="E15" s="35">
        <f>IF(Tableau3[[#This Row],[Échéance (mois)]]="","",$H$8)</f>
        <v>999.84081559087281</v>
      </c>
      <c r="F15" s="34">
        <f>IF(Tableau3[[#This Row],[Échéance (mois)]]="","",Tableau3[[#This Row],[Capital amorti]]*$C$8%/12)</f>
        <v>312.5</v>
      </c>
      <c r="G15" s="35">
        <f>IF(Tableau3[[#This Row],[Échéance (mois)]]="","",Tableau3[[#This Row],[Mensualité]]-Tableau3[[#This Row],[Intérêt]])</f>
        <v>687.34081559087281</v>
      </c>
      <c r="H15" s="34">
        <f>IF(Tableau3[[#This Row],[Échéance (mois)]]="","",Tableau3[[#This Row],[Capital amorti]]-Tableau3[[#This Row],[Capital]])</f>
        <v>249312.65918440913</v>
      </c>
      <c r="I15" s="2"/>
      <c r="J15" s="22"/>
      <c r="K15" s="1"/>
    </row>
    <row r="16" spans="1:11" ht="28.15" customHeight="1" x14ac:dyDescent="0.25">
      <c r="A16" s="1"/>
      <c r="B16" s="26">
        <f>IFERROR(IF(B15+1&lt;=$H$7,B15+1,""),"")</f>
        <v>2</v>
      </c>
      <c r="C16" s="27">
        <f>IF(Tableau3[[#This Row],[Échéance (mois)]]="","",EOMONTH(C15,1))</f>
        <v>44012</v>
      </c>
      <c r="D16" s="34">
        <f>IF(Tableau3[[#This Row],[Échéance (mois)]]="","",H15)</f>
        <v>249312.65918440913</v>
      </c>
      <c r="E16" s="35">
        <f>IF(Tableau3[[#This Row],[Échéance (mois)]]="","",$H$8)</f>
        <v>999.84081559087281</v>
      </c>
      <c r="F16" s="34">
        <f>IF(Tableau3[[#This Row],[Échéance (mois)]]="","",Tableau3[[#This Row],[Capital amorti]]*$C$8%/12)</f>
        <v>311.64082398051141</v>
      </c>
      <c r="G16" s="35">
        <f>IF(Tableau3[[#This Row],[Échéance (mois)]]="","",Tableau3[[#This Row],[Mensualité]]-Tableau3[[#This Row],[Intérêt]])</f>
        <v>688.19999161036139</v>
      </c>
      <c r="H16" s="34">
        <f>IF(Tableau3[[#This Row],[Échéance (mois)]]="","",Tableau3[[#This Row],[Capital amorti]]-Tableau3[[#This Row],[Capital]])</f>
        <v>248624.45919279876</v>
      </c>
      <c r="I16" s="2"/>
      <c r="J16" s="1"/>
      <c r="K16" s="1"/>
    </row>
    <row r="17" spans="1:11" ht="28.15" customHeight="1" x14ac:dyDescent="0.25">
      <c r="A17" s="1"/>
      <c r="B17" s="26">
        <f t="shared" ref="B17:B80" si="0">IFERROR(IF(B16+1&lt;=$H$7,B16+1,""),"")</f>
        <v>3</v>
      </c>
      <c r="C17" s="27">
        <f>IF(Tableau3[[#This Row],[Échéance (mois)]]="","",EOMONTH(C16,1))</f>
        <v>44043</v>
      </c>
      <c r="D17" s="34">
        <f>IF(Tableau3[[#This Row],[Échéance (mois)]]="","",H16)</f>
        <v>248624.45919279876</v>
      </c>
      <c r="E17" s="35">
        <f>IF(Tableau3[[#This Row],[Échéance (mois)]]="","",$H$8)</f>
        <v>999.84081559087281</v>
      </c>
      <c r="F17" s="34">
        <f>IF(Tableau3[[#This Row],[Échéance (mois)]]="","",Tableau3[[#This Row],[Capital amorti]]*$C$8%/12)</f>
        <v>310.78057399099845</v>
      </c>
      <c r="G17" s="35">
        <f>IF(Tableau3[[#This Row],[Échéance (mois)]]="","",Tableau3[[#This Row],[Mensualité]]-Tableau3[[#This Row],[Intérêt]])</f>
        <v>689.06024159987442</v>
      </c>
      <c r="H17" s="34">
        <f>IF(Tableau3[[#This Row],[Échéance (mois)]]="","",Tableau3[[#This Row],[Capital amorti]]-Tableau3[[#This Row],[Capital]])</f>
        <v>247935.39895119888</v>
      </c>
      <c r="I17" s="1"/>
      <c r="J17" s="1"/>
      <c r="K17" s="1"/>
    </row>
    <row r="18" spans="1:11" ht="28.15" customHeight="1" x14ac:dyDescent="0.25">
      <c r="A18" s="1"/>
      <c r="B18" s="26">
        <f t="shared" si="0"/>
        <v>4</v>
      </c>
      <c r="C18" s="27">
        <f>IF(Tableau3[[#This Row],[Échéance (mois)]]="","",EOMONTH(C17,1))</f>
        <v>44074</v>
      </c>
      <c r="D18" s="34">
        <f>IF(Tableau3[[#This Row],[Échéance (mois)]]="","",H17)</f>
        <v>247935.39895119888</v>
      </c>
      <c r="E18" s="35">
        <f>IF(Tableau3[[#This Row],[Échéance (mois)]]="","",$H$8)</f>
        <v>999.84081559087281</v>
      </c>
      <c r="F18" s="34">
        <f>IF(Tableau3[[#This Row],[Échéance (mois)]]="","",Tableau3[[#This Row],[Capital amorti]]*$C$8%/12)</f>
        <v>309.91924868899861</v>
      </c>
      <c r="G18" s="35">
        <f>IF(Tableau3[[#This Row],[Échéance (mois)]]="","",Tableau3[[#This Row],[Mensualité]]-Tableau3[[#This Row],[Intérêt]])</f>
        <v>689.92156690187426</v>
      </c>
      <c r="H18" s="34">
        <f>IF(Tableau3[[#This Row],[Échéance (mois)]]="","",Tableau3[[#This Row],[Capital amorti]]-Tableau3[[#This Row],[Capital]])</f>
        <v>247245.477384297</v>
      </c>
      <c r="I18" s="1"/>
      <c r="J18" s="1"/>
      <c r="K18" s="1"/>
    </row>
    <row r="19" spans="1:11" ht="28.15" customHeight="1" x14ac:dyDescent="0.25">
      <c r="A19" s="1"/>
      <c r="B19" s="26">
        <f t="shared" si="0"/>
        <v>5</v>
      </c>
      <c r="C19" s="27">
        <f>IF(Tableau3[[#This Row],[Échéance (mois)]]="","",EOMONTH(C18,1))</f>
        <v>44104</v>
      </c>
      <c r="D19" s="34">
        <f>IF(Tableau3[[#This Row],[Échéance (mois)]]="","",H18)</f>
        <v>247245.477384297</v>
      </c>
      <c r="E19" s="35">
        <f>IF(Tableau3[[#This Row],[Échéance (mois)]]="","",$H$8)</f>
        <v>999.84081559087281</v>
      </c>
      <c r="F19" s="34">
        <f>IF(Tableau3[[#This Row],[Échéance (mois)]]="","",Tableau3[[#This Row],[Capital amorti]]*$C$8%/12)</f>
        <v>309.05684673037121</v>
      </c>
      <c r="G19" s="35">
        <f>IF(Tableau3[[#This Row],[Échéance (mois)]]="","",Tableau3[[#This Row],[Mensualité]]-Tableau3[[#This Row],[Intérêt]])</f>
        <v>690.78396886050155</v>
      </c>
      <c r="H19" s="34">
        <f>IF(Tableau3[[#This Row],[Échéance (mois)]]="","",Tableau3[[#This Row],[Capital amorti]]-Tableau3[[#This Row],[Capital]])</f>
        <v>246554.69341543652</v>
      </c>
      <c r="I19" s="1"/>
      <c r="J19" s="1"/>
      <c r="K19" s="1"/>
    </row>
    <row r="20" spans="1:11" ht="28.15" customHeight="1" x14ac:dyDescent="0.25">
      <c r="A20" s="1"/>
      <c r="B20" s="26">
        <f t="shared" si="0"/>
        <v>6</v>
      </c>
      <c r="C20" s="27">
        <f>IF(Tableau3[[#This Row],[Échéance (mois)]]="","",EOMONTH(C19,1))</f>
        <v>44135</v>
      </c>
      <c r="D20" s="34">
        <f>IF(Tableau3[[#This Row],[Échéance (mois)]]="","",H19)</f>
        <v>246554.69341543652</v>
      </c>
      <c r="E20" s="35">
        <f>IF(Tableau3[[#This Row],[Échéance (mois)]]="","",$H$8)</f>
        <v>999.84081559087281</v>
      </c>
      <c r="F20" s="34">
        <f>IF(Tableau3[[#This Row],[Échéance (mois)]]="","",Tableau3[[#This Row],[Capital amorti]]*$C$8%/12)</f>
        <v>308.19336676929566</v>
      </c>
      <c r="G20" s="35">
        <f>IF(Tableau3[[#This Row],[Échéance (mois)]]="","",Tableau3[[#This Row],[Mensualité]]-Tableau3[[#This Row],[Intérêt]])</f>
        <v>691.6474488215772</v>
      </c>
      <c r="H20" s="34">
        <f>IF(Tableau3[[#This Row],[Échéance (mois)]]="","",Tableau3[[#This Row],[Capital amorti]]-Tableau3[[#This Row],[Capital]])</f>
        <v>245863.04596661494</v>
      </c>
      <c r="I20" s="1"/>
      <c r="J20" s="1"/>
      <c r="K20" s="1"/>
    </row>
    <row r="21" spans="1:11" ht="28.15" customHeight="1" x14ac:dyDescent="0.25">
      <c r="A21" s="1"/>
      <c r="B21" s="26">
        <f t="shared" si="0"/>
        <v>7</v>
      </c>
      <c r="C21" s="27">
        <f>IF(Tableau3[[#This Row],[Échéance (mois)]]="","",EOMONTH(C20,1))</f>
        <v>44165</v>
      </c>
      <c r="D21" s="34">
        <f>IF(Tableau3[[#This Row],[Échéance (mois)]]="","",H20)</f>
        <v>245863.04596661494</v>
      </c>
      <c r="E21" s="35">
        <f>IF(Tableau3[[#This Row],[Échéance (mois)]]="","",$H$8)</f>
        <v>999.84081559087281</v>
      </c>
      <c r="F21" s="34">
        <f>IF(Tableau3[[#This Row],[Échéance (mois)]]="","",Tableau3[[#This Row],[Capital amorti]]*$C$8%/12)</f>
        <v>307.32880745826867</v>
      </c>
      <c r="G21" s="35">
        <f>IF(Tableau3[[#This Row],[Échéance (mois)]]="","",Tableau3[[#This Row],[Mensualité]]-Tableau3[[#This Row],[Intérêt]])</f>
        <v>692.51200813260414</v>
      </c>
      <c r="H21" s="34">
        <f>IF(Tableau3[[#This Row],[Échéance (mois)]]="","",Tableau3[[#This Row],[Capital amorti]]-Tableau3[[#This Row],[Capital]])</f>
        <v>245170.53395848232</v>
      </c>
      <c r="I21" s="1"/>
      <c r="J21" s="1"/>
      <c r="K21" s="1"/>
    </row>
    <row r="22" spans="1:11" ht="28.15" customHeight="1" x14ac:dyDescent="0.25">
      <c r="B22" s="26">
        <f t="shared" si="0"/>
        <v>8</v>
      </c>
      <c r="C22" s="27">
        <f>IF(Tableau3[[#This Row],[Échéance (mois)]]="","",EOMONTH(C21,1))</f>
        <v>44196</v>
      </c>
      <c r="D22" s="34">
        <f>IF(Tableau3[[#This Row],[Échéance (mois)]]="","",H21)</f>
        <v>245170.53395848232</v>
      </c>
      <c r="E22" s="35">
        <f>IF(Tableau3[[#This Row],[Échéance (mois)]]="","",$H$8)</f>
        <v>999.84081559087281</v>
      </c>
      <c r="F22" s="34">
        <f>IF(Tableau3[[#This Row],[Échéance (mois)]]="","",Tableau3[[#This Row],[Capital amorti]]*$C$8%/12)</f>
        <v>306.46316744810287</v>
      </c>
      <c r="G22" s="35">
        <f>IF(Tableau3[[#This Row],[Échéance (mois)]]="","",Tableau3[[#This Row],[Mensualité]]-Tableau3[[#This Row],[Intérêt]])</f>
        <v>693.37764814276989</v>
      </c>
      <c r="H22" s="34">
        <f>IF(Tableau3[[#This Row],[Échéance (mois)]]="","",Tableau3[[#This Row],[Capital amorti]]-Tableau3[[#This Row],[Capital]])</f>
        <v>244477.15631033955</v>
      </c>
      <c r="I22" s="1"/>
    </row>
    <row r="23" spans="1:11" ht="28.15" customHeight="1" x14ac:dyDescent="0.25">
      <c r="B23" s="26">
        <f t="shared" si="0"/>
        <v>9</v>
      </c>
      <c r="C23" s="27">
        <f>IF(Tableau3[[#This Row],[Échéance (mois)]]="","",EOMONTH(C22,1))</f>
        <v>44227</v>
      </c>
      <c r="D23" s="34">
        <f>IF(Tableau3[[#This Row],[Échéance (mois)]]="","",H22)</f>
        <v>244477.15631033955</v>
      </c>
      <c r="E23" s="35">
        <f>IF(Tableau3[[#This Row],[Échéance (mois)]]="","",$H$8)</f>
        <v>999.84081559087281</v>
      </c>
      <c r="F23" s="34">
        <f>IF(Tableau3[[#This Row],[Échéance (mois)]]="","",Tableau3[[#This Row],[Capital amorti]]*$C$8%/12)</f>
        <v>305.5964453879244</v>
      </c>
      <c r="G23" s="35">
        <f>IF(Tableau3[[#This Row],[Échéance (mois)]]="","",Tableau3[[#This Row],[Mensualité]]-Tableau3[[#This Row],[Intérêt]])</f>
        <v>694.2443702029484</v>
      </c>
      <c r="H23" s="34">
        <f>IF(Tableau3[[#This Row],[Échéance (mois)]]="","",Tableau3[[#This Row],[Capital amorti]]-Tableau3[[#This Row],[Capital]])</f>
        <v>243782.9119401366</v>
      </c>
      <c r="I23" s="1"/>
    </row>
    <row r="24" spans="1:11" ht="28.15" customHeight="1" x14ac:dyDescent="0.25">
      <c r="B24" s="26">
        <f t="shared" si="0"/>
        <v>10</v>
      </c>
      <c r="C24" s="27">
        <f>IF(Tableau3[[#This Row],[Échéance (mois)]]="","",EOMONTH(C23,1))</f>
        <v>44255</v>
      </c>
      <c r="D24" s="34">
        <f>IF(Tableau3[[#This Row],[Échéance (mois)]]="","",H23)</f>
        <v>243782.9119401366</v>
      </c>
      <c r="E24" s="35">
        <f>IF(Tableau3[[#This Row],[Échéance (mois)]]="","",$H$8)</f>
        <v>999.84081559087281</v>
      </c>
      <c r="F24" s="34">
        <f>IF(Tableau3[[#This Row],[Échéance (mois)]]="","",Tableau3[[#This Row],[Capital amorti]]*$C$8%/12)</f>
        <v>304.72863992517074</v>
      </c>
      <c r="G24" s="35">
        <f>IF(Tableau3[[#This Row],[Échéance (mois)]]="","",Tableau3[[#This Row],[Mensualité]]-Tableau3[[#This Row],[Intérêt]])</f>
        <v>695.11217566570213</v>
      </c>
      <c r="H24" s="34">
        <f>IF(Tableau3[[#This Row],[Échéance (mois)]]="","",Tableau3[[#This Row],[Capital amorti]]-Tableau3[[#This Row],[Capital]])</f>
        <v>243087.7997644709</v>
      </c>
      <c r="I24" s="1"/>
    </row>
    <row r="25" spans="1:11" ht="28.15" customHeight="1" x14ac:dyDescent="0.25">
      <c r="B25" s="26">
        <f t="shared" si="0"/>
        <v>11</v>
      </c>
      <c r="C25" s="27">
        <f>IF(Tableau3[[#This Row],[Échéance (mois)]]="","",EOMONTH(C24,1))</f>
        <v>44286</v>
      </c>
      <c r="D25" s="34">
        <f>IF(Tableau3[[#This Row],[Échéance (mois)]]="","",H24)</f>
        <v>243087.7997644709</v>
      </c>
      <c r="E25" s="35">
        <f>IF(Tableau3[[#This Row],[Échéance (mois)]]="","",$H$8)</f>
        <v>999.84081559087281</v>
      </c>
      <c r="F25" s="34">
        <f>IF(Tableau3[[#This Row],[Échéance (mois)]]="","",Tableau3[[#This Row],[Capital amorti]]*$C$8%/12)</f>
        <v>303.85974970558863</v>
      </c>
      <c r="G25" s="35">
        <f>IF(Tableau3[[#This Row],[Échéance (mois)]]="","",Tableau3[[#This Row],[Mensualité]]-Tableau3[[#This Row],[Intérêt]])</f>
        <v>695.98106588528412</v>
      </c>
      <c r="H25" s="34">
        <f>IF(Tableau3[[#This Row],[Échéance (mois)]]="","",Tableau3[[#This Row],[Capital amorti]]-Tableau3[[#This Row],[Capital]])</f>
        <v>242391.81869858562</v>
      </c>
    </row>
    <row r="26" spans="1:11" ht="28.15" customHeight="1" x14ac:dyDescent="0.25">
      <c r="B26" s="26">
        <f t="shared" si="0"/>
        <v>12</v>
      </c>
      <c r="C26" s="27">
        <f>IF(Tableau3[[#This Row],[Échéance (mois)]]="","",EOMONTH(C25,1))</f>
        <v>44316</v>
      </c>
      <c r="D26" s="34">
        <f>IF(Tableau3[[#This Row],[Échéance (mois)]]="","",H25)</f>
        <v>242391.81869858562</v>
      </c>
      <c r="E26" s="35">
        <f>IF(Tableau3[[#This Row],[Échéance (mois)]]="","",$H$8)</f>
        <v>999.84081559087281</v>
      </c>
      <c r="F26" s="34">
        <f>IF(Tableau3[[#This Row],[Échéance (mois)]]="","",Tableau3[[#This Row],[Capital amorti]]*$C$8%/12)</f>
        <v>302.98977337323203</v>
      </c>
      <c r="G26" s="35">
        <f>IF(Tableau3[[#This Row],[Échéance (mois)]]="","",Tableau3[[#This Row],[Mensualité]]-Tableau3[[#This Row],[Intérêt]])</f>
        <v>696.85104221764072</v>
      </c>
      <c r="H26" s="34">
        <f>IF(Tableau3[[#This Row],[Échéance (mois)]]="","",Tableau3[[#This Row],[Capital amorti]]-Tableau3[[#This Row],[Capital]])</f>
        <v>241694.96765636798</v>
      </c>
    </row>
    <row r="27" spans="1:11" ht="28.15" customHeight="1" x14ac:dyDescent="0.25">
      <c r="B27" s="26">
        <f t="shared" si="0"/>
        <v>13</v>
      </c>
      <c r="C27" s="27">
        <f>IF(Tableau3[[#This Row],[Échéance (mois)]]="","",EOMONTH(C26,1))</f>
        <v>44347</v>
      </c>
      <c r="D27" s="34">
        <f>IF(Tableau3[[#This Row],[Échéance (mois)]]="","",H26)</f>
        <v>241694.96765636798</v>
      </c>
      <c r="E27" s="35">
        <f>IF(Tableau3[[#This Row],[Échéance (mois)]]="","",$H$8)</f>
        <v>999.84081559087281</v>
      </c>
      <c r="F27" s="34">
        <f>IF(Tableau3[[#This Row],[Échéance (mois)]]="","",Tableau3[[#This Row],[Capital amorti]]*$C$8%/12)</f>
        <v>302.11870957046</v>
      </c>
      <c r="G27" s="35">
        <f>IF(Tableau3[[#This Row],[Échéance (mois)]]="","",Tableau3[[#This Row],[Mensualité]]-Tableau3[[#This Row],[Intérêt]])</f>
        <v>697.72210602041287</v>
      </c>
      <c r="H27" s="34">
        <f>IF(Tableau3[[#This Row],[Échéance (mois)]]="","",Tableau3[[#This Row],[Capital amorti]]-Tableau3[[#This Row],[Capital]])</f>
        <v>240997.24555034758</v>
      </c>
    </row>
    <row r="28" spans="1:11" ht="28.15" customHeight="1" x14ac:dyDescent="0.25">
      <c r="B28" s="26">
        <f t="shared" si="0"/>
        <v>14</v>
      </c>
      <c r="C28" s="27">
        <f>IF(Tableau3[[#This Row],[Échéance (mois)]]="","",EOMONTH(C27,1))</f>
        <v>44377</v>
      </c>
      <c r="D28" s="34">
        <f>IF(Tableau3[[#This Row],[Échéance (mois)]]="","",H27)</f>
        <v>240997.24555034758</v>
      </c>
      <c r="E28" s="35">
        <f>IF(Tableau3[[#This Row],[Échéance (mois)]]="","",$H$8)</f>
        <v>999.84081559087281</v>
      </c>
      <c r="F28" s="34">
        <f>IF(Tableau3[[#This Row],[Échéance (mois)]]="","",Tableau3[[#This Row],[Capital amorti]]*$C$8%/12)</f>
        <v>301.24655693793449</v>
      </c>
      <c r="G28" s="35">
        <f>IF(Tableau3[[#This Row],[Échéance (mois)]]="","",Tableau3[[#This Row],[Mensualité]]-Tableau3[[#This Row],[Intérêt]])</f>
        <v>698.59425865293838</v>
      </c>
      <c r="H28" s="34">
        <f>IF(Tableau3[[#This Row],[Échéance (mois)]]="","",Tableau3[[#This Row],[Capital amorti]]-Tableau3[[#This Row],[Capital]])</f>
        <v>240298.65129169464</v>
      </c>
    </row>
    <row r="29" spans="1:11" ht="28.15" customHeight="1" x14ac:dyDescent="0.25">
      <c r="B29" s="26">
        <f t="shared" si="0"/>
        <v>15</v>
      </c>
      <c r="C29" s="27">
        <f>IF(Tableau3[[#This Row],[Échéance (mois)]]="","",EOMONTH(C28,1))</f>
        <v>44408</v>
      </c>
      <c r="D29" s="34">
        <f>IF(Tableau3[[#This Row],[Échéance (mois)]]="","",H28)</f>
        <v>240298.65129169464</v>
      </c>
      <c r="E29" s="35">
        <f>IF(Tableau3[[#This Row],[Échéance (mois)]]="","",$H$8)</f>
        <v>999.84081559087281</v>
      </c>
      <c r="F29" s="34">
        <f>IF(Tableau3[[#This Row],[Échéance (mois)]]="","",Tableau3[[#This Row],[Capital amorti]]*$C$8%/12)</f>
        <v>300.37331411461827</v>
      </c>
      <c r="G29" s="35">
        <f>IF(Tableau3[[#This Row],[Échéance (mois)]]="","",Tableau3[[#This Row],[Mensualité]]-Tableau3[[#This Row],[Intérêt]])</f>
        <v>699.46750147625448</v>
      </c>
      <c r="H29" s="34">
        <f>IF(Tableau3[[#This Row],[Échéance (mois)]]="","",Tableau3[[#This Row],[Capital amorti]]-Tableau3[[#This Row],[Capital]])</f>
        <v>239599.18379021838</v>
      </c>
    </row>
    <row r="30" spans="1:11" ht="28.15" customHeight="1" x14ac:dyDescent="0.25">
      <c r="B30" s="26">
        <f t="shared" si="0"/>
        <v>16</v>
      </c>
      <c r="C30" s="27">
        <f>IF(Tableau3[[#This Row],[Échéance (mois)]]="","",EOMONTH(C29,1))</f>
        <v>44439</v>
      </c>
      <c r="D30" s="34">
        <f>IF(Tableau3[[#This Row],[Échéance (mois)]]="","",H29)</f>
        <v>239599.18379021838</v>
      </c>
      <c r="E30" s="35">
        <f>IF(Tableau3[[#This Row],[Échéance (mois)]]="","",$H$8)</f>
        <v>999.84081559087281</v>
      </c>
      <c r="F30" s="34">
        <f>IF(Tableau3[[#This Row],[Échéance (mois)]]="","",Tableau3[[#This Row],[Capital amorti]]*$C$8%/12)</f>
        <v>299.49897973777297</v>
      </c>
      <c r="G30" s="35">
        <f>IF(Tableau3[[#This Row],[Échéance (mois)]]="","",Tableau3[[#This Row],[Mensualité]]-Tableau3[[#This Row],[Intérêt]])</f>
        <v>700.34183585309984</v>
      </c>
      <c r="H30" s="34">
        <f>IF(Tableau3[[#This Row],[Échéance (mois)]]="","",Tableau3[[#This Row],[Capital amorti]]-Tableau3[[#This Row],[Capital]])</f>
        <v>238898.84195436529</v>
      </c>
    </row>
    <row r="31" spans="1:11" ht="28.15" customHeight="1" x14ac:dyDescent="0.25">
      <c r="B31" s="26">
        <f t="shared" si="0"/>
        <v>17</v>
      </c>
      <c r="C31" s="27">
        <f>IF(Tableau3[[#This Row],[Échéance (mois)]]="","",EOMONTH(C30,1))</f>
        <v>44469</v>
      </c>
      <c r="D31" s="34">
        <f>IF(Tableau3[[#This Row],[Échéance (mois)]]="","",H30)</f>
        <v>238898.84195436529</v>
      </c>
      <c r="E31" s="35">
        <f>IF(Tableau3[[#This Row],[Échéance (mois)]]="","",$H$8)</f>
        <v>999.84081559087281</v>
      </c>
      <c r="F31" s="34">
        <f>IF(Tableau3[[#This Row],[Échéance (mois)]]="","",Tableau3[[#This Row],[Capital amorti]]*$C$8%/12)</f>
        <v>298.62355244295662</v>
      </c>
      <c r="G31" s="35">
        <f>IF(Tableau3[[#This Row],[Échéance (mois)]]="","",Tableau3[[#This Row],[Mensualité]]-Tableau3[[#This Row],[Intérêt]])</f>
        <v>701.21726314791613</v>
      </c>
      <c r="H31" s="34">
        <f>IF(Tableau3[[#This Row],[Échéance (mois)]]="","",Tableau3[[#This Row],[Capital amorti]]-Tableau3[[#This Row],[Capital]])</f>
        <v>238197.62469121738</v>
      </c>
    </row>
    <row r="32" spans="1:11" ht="28.15" customHeight="1" x14ac:dyDescent="0.25">
      <c r="B32" s="26">
        <f t="shared" si="0"/>
        <v>18</v>
      </c>
      <c r="C32" s="27">
        <f>IF(Tableau3[[#This Row],[Échéance (mois)]]="","",EOMONTH(C31,1))</f>
        <v>44500</v>
      </c>
      <c r="D32" s="34">
        <f>IF(Tableau3[[#This Row],[Échéance (mois)]]="","",H31)</f>
        <v>238197.62469121738</v>
      </c>
      <c r="E32" s="35">
        <f>IF(Tableau3[[#This Row],[Échéance (mois)]]="","",$H$8)</f>
        <v>999.84081559087281</v>
      </c>
      <c r="F32" s="34">
        <f>IF(Tableau3[[#This Row],[Échéance (mois)]]="","",Tableau3[[#This Row],[Capital amorti]]*$C$8%/12)</f>
        <v>297.74703086402172</v>
      </c>
      <c r="G32" s="35">
        <f>IF(Tableau3[[#This Row],[Échéance (mois)]]="","",Tableau3[[#This Row],[Mensualité]]-Tableau3[[#This Row],[Intérêt]])</f>
        <v>702.09378472685103</v>
      </c>
      <c r="H32" s="34">
        <f>IF(Tableau3[[#This Row],[Échéance (mois)]]="","",Tableau3[[#This Row],[Capital amorti]]-Tableau3[[#This Row],[Capital]])</f>
        <v>237495.53090649052</v>
      </c>
    </row>
    <row r="33" spans="2:8" ht="28.15" customHeight="1" x14ac:dyDescent="0.25">
      <c r="B33" s="26">
        <f t="shared" si="0"/>
        <v>19</v>
      </c>
      <c r="C33" s="27">
        <f>IF(Tableau3[[#This Row],[Échéance (mois)]]="","",EOMONTH(C32,1))</f>
        <v>44530</v>
      </c>
      <c r="D33" s="34">
        <f>IF(Tableau3[[#This Row],[Échéance (mois)]]="","",H32)</f>
        <v>237495.53090649052</v>
      </c>
      <c r="E33" s="35">
        <f>IF(Tableau3[[#This Row],[Échéance (mois)]]="","",$H$8)</f>
        <v>999.84081559087281</v>
      </c>
      <c r="F33" s="34">
        <f>IF(Tableau3[[#This Row],[Échéance (mois)]]="","",Tableau3[[#This Row],[Capital amorti]]*$C$8%/12)</f>
        <v>296.86941363311314</v>
      </c>
      <c r="G33" s="35">
        <f>IF(Tableau3[[#This Row],[Échéance (mois)]]="","",Tableau3[[#This Row],[Mensualité]]-Tableau3[[#This Row],[Intérêt]])</f>
        <v>702.97140195775967</v>
      </c>
      <c r="H33" s="34">
        <f>IF(Tableau3[[#This Row],[Échéance (mois)]]="","",Tableau3[[#This Row],[Capital amorti]]-Tableau3[[#This Row],[Capital]])</f>
        <v>236792.55950453275</v>
      </c>
    </row>
    <row r="34" spans="2:8" ht="28.15" customHeight="1" x14ac:dyDescent="0.25">
      <c r="B34" s="26">
        <f t="shared" si="0"/>
        <v>20</v>
      </c>
      <c r="C34" s="27">
        <f>IF(Tableau3[[#This Row],[Échéance (mois)]]="","",EOMONTH(C33,1))</f>
        <v>44561</v>
      </c>
      <c r="D34" s="34">
        <f>IF(Tableau3[[#This Row],[Échéance (mois)]]="","",H33)</f>
        <v>236792.55950453275</v>
      </c>
      <c r="E34" s="35">
        <f>IF(Tableau3[[#This Row],[Échéance (mois)]]="","",$H$8)</f>
        <v>999.84081559087281</v>
      </c>
      <c r="F34" s="34">
        <f>IF(Tableau3[[#This Row],[Échéance (mois)]]="","",Tableau3[[#This Row],[Capital amorti]]*$C$8%/12)</f>
        <v>295.99069938066594</v>
      </c>
      <c r="G34" s="35">
        <f>IF(Tableau3[[#This Row],[Échéance (mois)]]="","",Tableau3[[#This Row],[Mensualité]]-Tableau3[[#This Row],[Intérêt]])</f>
        <v>703.85011621020681</v>
      </c>
      <c r="H34" s="34">
        <f>IF(Tableau3[[#This Row],[Échéance (mois)]]="","",Tableau3[[#This Row],[Capital amorti]]-Tableau3[[#This Row],[Capital]])</f>
        <v>236088.70938832255</v>
      </c>
    </row>
    <row r="35" spans="2:8" ht="28.15" customHeight="1" x14ac:dyDescent="0.25">
      <c r="B35" s="26">
        <f t="shared" si="0"/>
        <v>21</v>
      </c>
      <c r="C35" s="27">
        <f>IF(Tableau3[[#This Row],[Échéance (mois)]]="","",EOMONTH(C34,1))</f>
        <v>44592</v>
      </c>
      <c r="D35" s="34">
        <f>IF(Tableau3[[#This Row],[Échéance (mois)]]="","",H34)</f>
        <v>236088.70938832255</v>
      </c>
      <c r="E35" s="35">
        <f>IF(Tableau3[[#This Row],[Échéance (mois)]]="","",$H$8)</f>
        <v>999.84081559087281</v>
      </c>
      <c r="F35" s="34">
        <f>IF(Tableau3[[#This Row],[Échéance (mois)]]="","",Tableau3[[#This Row],[Capital amorti]]*$C$8%/12)</f>
        <v>295.1108867354032</v>
      </c>
      <c r="G35" s="35">
        <f>IF(Tableau3[[#This Row],[Échéance (mois)]]="","",Tableau3[[#This Row],[Mensualité]]-Tableau3[[#This Row],[Intérêt]])</f>
        <v>704.72992885546955</v>
      </c>
      <c r="H35" s="34">
        <f>IF(Tableau3[[#This Row],[Échéance (mois)]]="","",Tableau3[[#This Row],[Capital amorti]]-Tableau3[[#This Row],[Capital]])</f>
        <v>235383.97945946708</v>
      </c>
    </row>
    <row r="36" spans="2:8" ht="28.15" customHeight="1" x14ac:dyDescent="0.25">
      <c r="B36" s="26">
        <f t="shared" si="0"/>
        <v>22</v>
      </c>
      <c r="C36" s="27">
        <f>IF(Tableau3[[#This Row],[Échéance (mois)]]="","",EOMONTH(C35,1))</f>
        <v>44620</v>
      </c>
      <c r="D36" s="34">
        <f>IF(Tableau3[[#This Row],[Échéance (mois)]]="","",H35)</f>
        <v>235383.97945946708</v>
      </c>
      <c r="E36" s="35">
        <f>IF(Tableau3[[#This Row],[Échéance (mois)]]="","",$H$8)</f>
        <v>999.84081559087281</v>
      </c>
      <c r="F36" s="34">
        <f>IF(Tableau3[[#This Row],[Échéance (mois)]]="","",Tableau3[[#This Row],[Capital amorti]]*$C$8%/12)</f>
        <v>294.22997432433385</v>
      </c>
      <c r="G36" s="35">
        <f>IF(Tableau3[[#This Row],[Échéance (mois)]]="","",Tableau3[[#This Row],[Mensualité]]-Tableau3[[#This Row],[Intérêt]])</f>
        <v>705.61084126653896</v>
      </c>
      <c r="H36" s="34">
        <f>IF(Tableau3[[#This Row],[Échéance (mois)]]="","",Tableau3[[#This Row],[Capital amorti]]-Tableau3[[#This Row],[Capital]])</f>
        <v>234678.36861820053</v>
      </c>
    </row>
    <row r="37" spans="2:8" ht="28.15" customHeight="1" x14ac:dyDescent="0.25">
      <c r="B37" s="26">
        <f t="shared" si="0"/>
        <v>23</v>
      </c>
      <c r="C37" s="27">
        <f>IF(Tableau3[[#This Row],[Échéance (mois)]]="","",EOMONTH(C36,1))</f>
        <v>44651</v>
      </c>
      <c r="D37" s="34">
        <f>IF(Tableau3[[#This Row],[Échéance (mois)]]="","",H36)</f>
        <v>234678.36861820053</v>
      </c>
      <c r="E37" s="35">
        <f>IF(Tableau3[[#This Row],[Échéance (mois)]]="","",$H$8)</f>
        <v>999.84081559087281</v>
      </c>
      <c r="F37" s="34">
        <f>IF(Tableau3[[#This Row],[Échéance (mois)]]="","",Tableau3[[#This Row],[Capital amorti]]*$C$8%/12)</f>
        <v>293.34796077275064</v>
      </c>
      <c r="G37" s="35">
        <f>IF(Tableau3[[#This Row],[Échéance (mois)]]="","",Tableau3[[#This Row],[Mensualité]]-Tableau3[[#This Row],[Intérêt]])</f>
        <v>706.49285481812217</v>
      </c>
      <c r="H37" s="34">
        <f>IF(Tableau3[[#This Row],[Échéance (mois)]]="","",Tableau3[[#This Row],[Capital amorti]]-Tableau3[[#This Row],[Capital]])</f>
        <v>233971.87576338241</v>
      </c>
    </row>
    <row r="38" spans="2:8" ht="28.15" customHeight="1" x14ac:dyDescent="0.25">
      <c r="B38" s="26">
        <f t="shared" si="0"/>
        <v>24</v>
      </c>
      <c r="C38" s="27">
        <f>IF(Tableau3[[#This Row],[Échéance (mois)]]="","",EOMONTH(C37,1))</f>
        <v>44681</v>
      </c>
      <c r="D38" s="34">
        <f>IF(Tableau3[[#This Row],[Échéance (mois)]]="","",H37)</f>
        <v>233971.87576338241</v>
      </c>
      <c r="E38" s="35">
        <f>IF(Tableau3[[#This Row],[Échéance (mois)]]="","",$H$8)</f>
        <v>999.84081559087281</v>
      </c>
      <c r="F38" s="34">
        <f>IF(Tableau3[[#This Row],[Échéance (mois)]]="","",Tableau3[[#This Row],[Capital amorti]]*$C$8%/12)</f>
        <v>292.46484470422803</v>
      </c>
      <c r="G38" s="35">
        <f>IF(Tableau3[[#This Row],[Échéance (mois)]]="","",Tableau3[[#This Row],[Mensualité]]-Tableau3[[#This Row],[Intérêt]])</f>
        <v>707.37597088664484</v>
      </c>
      <c r="H38" s="34">
        <f>IF(Tableau3[[#This Row],[Échéance (mois)]]="","",Tableau3[[#This Row],[Capital amorti]]-Tableau3[[#This Row],[Capital]])</f>
        <v>233264.49979249577</v>
      </c>
    </row>
    <row r="39" spans="2:8" ht="28.15" customHeight="1" x14ac:dyDescent="0.25">
      <c r="B39" s="26">
        <f t="shared" si="0"/>
        <v>25</v>
      </c>
      <c r="C39" s="27">
        <f>IF(Tableau3[[#This Row],[Échéance (mois)]]="","",EOMONTH(C38,1))</f>
        <v>44712</v>
      </c>
      <c r="D39" s="34">
        <f>IF(Tableau3[[#This Row],[Échéance (mois)]]="","",H38)</f>
        <v>233264.49979249577</v>
      </c>
      <c r="E39" s="35">
        <f>IF(Tableau3[[#This Row],[Échéance (mois)]]="","",$H$8)</f>
        <v>999.84081559087281</v>
      </c>
      <c r="F39" s="34">
        <f>IF(Tableau3[[#This Row],[Échéance (mois)]]="","",Tableau3[[#This Row],[Capital amorti]]*$C$8%/12)</f>
        <v>291.58062474061973</v>
      </c>
      <c r="G39" s="35">
        <f>IF(Tableau3[[#This Row],[Échéance (mois)]]="","",Tableau3[[#This Row],[Mensualité]]-Tableau3[[#This Row],[Intérêt]])</f>
        <v>708.26019085025314</v>
      </c>
      <c r="H39" s="34">
        <f>IF(Tableau3[[#This Row],[Échéance (mois)]]="","",Tableau3[[#This Row],[Capital amorti]]-Tableau3[[#This Row],[Capital]])</f>
        <v>232556.23960164553</v>
      </c>
    </row>
    <row r="40" spans="2:8" ht="28.15" customHeight="1" x14ac:dyDescent="0.25">
      <c r="B40" s="26">
        <f t="shared" si="0"/>
        <v>26</v>
      </c>
      <c r="C40" s="27">
        <f>IF(Tableau3[[#This Row],[Échéance (mois)]]="","",EOMONTH(C39,1))</f>
        <v>44742</v>
      </c>
      <c r="D40" s="34">
        <f>IF(Tableau3[[#This Row],[Échéance (mois)]]="","",H39)</f>
        <v>232556.23960164553</v>
      </c>
      <c r="E40" s="35">
        <f>IF(Tableau3[[#This Row],[Échéance (mois)]]="","",$H$8)</f>
        <v>999.84081559087281</v>
      </c>
      <c r="F40" s="34">
        <f>IF(Tableau3[[#This Row],[Échéance (mois)]]="","",Tableau3[[#This Row],[Capital amorti]]*$C$8%/12)</f>
        <v>290.69529950205691</v>
      </c>
      <c r="G40" s="35">
        <f>IF(Tableau3[[#This Row],[Échéance (mois)]]="","",Tableau3[[#This Row],[Mensualité]]-Tableau3[[#This Row],[Intérêt]])</f>
        <v>709.14551608881584</v>
      </c>
      <c r="H40" s="34">
        <f>IF(Tableau3[[#This Row],[Échéance (mois)]]="","",Tableau3[[#This Row],[Capital amorti]]-Tableau3[[#This Row],[Capital]])</f>
        <v>231847.09408555672</v>
      </c>
    </row>
    <row r="41" spans="2:8" ht="28.15" customHeight="1" x14ac:dyDescent="0.25">
      <c r="B41" s="26">
        <f t="shared" si="0"/>
        <v>27</v>
      </c>
      <c r="C41" s="27">
        <f>IF(Tableau3[[#This Row],[Échéance (mois)]]="","",EOMONTH(C40,1))</f>
        <v>44773</v>
      </c>
      <c r="D41" s="34">
        <f>IF(Tableau3[[#This Row],[Échéance (mois)]]="","",H40)</f>
        <v>231847.09408555672</v>
      </c>
      <c r="E41" s="35">
        <f>IF(Tableau3[[#This Row],[Échéance (mois)]]="","",$H$8)</f>
        <v>999.84081559087281</v>
      </c>
      <c r="F41" s="34">
        <f>IF(Tableau3[[#This Row],[Échéance (mois)]]="","",Tableau3[[#This Row],[Capital amorti]]*$C$8%/12)</f>
        <v>289.80886760694585</v>
      </c>
      <c r="G41" s="35">
        <f>IF(Tableau3[[#This Row],[Échéance (mois)]]="","",Tableau3[[#This Row],[Mensualité]]-Tableau3[[#This Row],[Intérêt]])</f>
        <v>710.03194798392701</v>
      </c>
      <c r="H41" s="34">
        <f>IF(Tableau3[[#This Row],[Échéance (mois)]]="","",Tableau3[[#This Row],[Capital amorti]]-Tableau3[[#This Row],[Capital]])</f>
        <v>231137.06213757279</v>
      </c>
    </row>
    <row r="42" spans="2:8" ht="28.15" customHeight="1" x14ac:dyDescent="0.25">
      <c r="B42" s="26">
        <f t="shared" si="0"/>
        <v>28</v>
      </c>
      <c r="C42" s="27">
        <f>IF(Tableau3[[#This Row],[Échéance (mois)]]="","",EOMONTH(C41,1))</f>
        <v>44804</v>
      </c>
      <c r="D42" s="34">
        <f>IF(Tableau3[[#This Row],[Échéance (mois)]]="","",H41)</f>
        <v>231137.06213757279</v>
      </c>
      <c r="E42" s="35">
        <f>IF(Tableau3[[#This Row],[Échéance (mois)]]="","",$H$8)</f>
        <v>999.84081559087281</v>
      </c>
      <c r="F42" s="34">
        <f>IF(Tableau3[[#This Row],[Échéance (mois)]]="","",Tableau3[[#This Row],[Capital amorti]]*$C$8%/12)</f>
        <v>288.92132767196597</v>
      </c>
      <c r="G42" s="35">
        <f>IF(Tableau3[[#This Row],[Échéance (mois)]]="","",Tableau3[[#This Row],[Mensualité]]-Tableau3[[#This Row],[Intérêt]])</f>
        <v>710.91948791890684</v>
      </c>
      <c r="H42" s="34">
        <f>IF(Tableau3[[#This Row],[Échéance (mois)]]="","",Tableau3[[#This Row],[Capital amorti]]-Tableau3[[#This Row],[Capital]])</f>
        <v>230426.14264965389</v>
      </c>
    </row>
    <row r="43" spans="2:8" ht="28.15" customHeight="1" x14ac:dyDescent="0.25">
      <c r="B43" s="26">
        <f t="shared" si="0"/>
        <v>29</v>
      </c>
      <c r="C43" s="27">
        <f>IF(Tableau3[[#This Row],[Échéance (mois)]]="","",EOMONTH(C42,1))</f>
        <v>44834</v>
      </c>
      <c r="D43" s="34">
        <f>IF(Tableau3[[#This Row],[Échéance (mois)]]="","",H42)</f>
        <v>230426.14264965389</v>
      </c>
      <c r="E43" s="35">
        <f>IF(Tableau3[[#This Row],[Échéance (mois)]]="","",$H$8)</f>
        <v>999.84081559087281</v>
      </c>
      <c r="F43" s="34">
        <f>IF(Tableau3[[#This Row],[Échéance (mois)]]="","",Tableau3[[#This Row],[Capital amorti]]*$C$8%/12)</f>
        <v>288.03267831206739</v>
      </c>
      <c r="G43" s="35">
        <f>IF(Tableau3[[#This Row],[Échéance (mois)]]="","",Tableau3[[#This Row],[Mensualité]]-Tableau3[[#This Row],[Intérêt]])</f>
        <v>711.80813727880536</v>
      </c>
      <c r="H43" s="34">
        <f>IF(Tableau3[[#This Row],[Échéance (mois)]]="","",Tableau3[[#This Row],[Capital amorti]]-Tableau3[[#This Row],[Capital]])</f>
        <v>229714.33451237509</v>
      </c>
    </row>
    <row r="44" spans="2:8" ht="28.15" customHeight="1" x14ac:dyDescent="0.25">
      <c r="B44" s="26">
        <f t="shared" si="0"/>
        <v>30</v>
      </c>
      <c r="C44" s="27">
        <f>IF(Tableau3[[#This Row],[Échéance (mois)]]="","",EOMONTH(C43,1))</f>
        <v>44865</v>
      </c>
      <c r="D44" s="34">
        <f>IF(Tableau3[[#This Row],[Échéance (mois)]]="","",H43)</f>
        <v>229714.33451237509</v>
      </c>
      <c r="E44" s="35">
        <f>IF(Tableau3[[#This Row],[Échéance (mois)]]="","",$H$8)</f>
        <v>999.84081559087281</v>
      </c>
      <c r="F44" s="34">
        <f>IF(Tableau3[[#This Row],[Échéance (mois)]]="","",Tableau3[[#This Row],[Capital amorti]]*$C$8%/12)</f>
        <v>287.14291814046885</v>
      </c>
      <c r="G44" s="35">
        <f>IF(Tableau3[[#This Row],[Échéance (mois)]]="","",Tableau3[[#This Row],[Mensualité]]-Tableau3[[#This Row],[Intérêt]])</f>
        <v>712.69789745040396</v>
      </c>
      <c r="H44" s="34">
        <f>IF(Tableau3[[#This Row],[Échéance (mois)]]="","",Tableau3[[#This Row],[Capital amorti]]-Tableau3[[#This Row],[Capital]])</f>
        <v>229001.63661492468</v>
      </c>
    </row>
    <row r="45" spans="2:8" ht="28.15" customHeight="1" x14ac:dyDescent="0.25">
      <c r="B45" s="26">
        <f t="shared" si="0"/>
        <v>31</v>
      </c>
      <c r="C45" s="27">
        <f>IF(Tableau3[[#This Row],[Échéance (mois)]]="","",EOMONTH(C44,1))</f>
        <v>44895</v>
      </c>
      <c r="D45" s="34">
        <f>IF(Tableau3[[#This Row],[Échéance (mois)]]="","",H44)</f>
        <v>229001.63661492468</v>
      </c>
      <c r="E45" s="35">
        <f>IF(Tableau3[[#This Row],[Échéance (mois)]]="","",$H$8)</f>
        <v>999.84081559087281</v>
      </c>
      <c r="F45" s="34">
        <f>IF(Tableau3[[#This Row],[Échéance (mois)]]="","",Tableau3[[#This Row],[Capital amorti]]*$C$8%/12)</f>
        <v>286.25204576865582</v>
      </c>
      <c r="G45" s="35">
        <f>IF(Tableau3[[#This Row],[Échéance (mois)]]="","",Tableau3[[#This Row],[Mensualité]]-Tableau3[[#This Row],[Intérêt]])</f>
        <v>713.58876982221705</v>
      </c>
      <c r="H45" s="34">
        <f>IF(Tableau3[[#This Row],[Échéance (mois)]]="","",Tableau3[[#This Row],[Capital amorti]]-Tableau3[[#This Row],[Capital]])</f>
        <v>228288.04784510247</v>
      </c>
    </row>
    <row r="46" spans="2:8" ht="28.15" customHeight="1" x14ac:dyDescent="0.25">
      <c r="B46" s="26">
        <f t="shared" si="0"/>
        <v>32</v>
      </c>
      <c r="C46" s="27">
        <f>IF(Tableau3[[#This Row],[Échéance (mois)]]="","",EOMONTH(C45,1))</f>
        <v>44926</v>
      </c>
      <c r="D46" s="34">
        <f>IF(Tableau3[[#This Row],[Échéance (mois)]]="","",H45)</f>
        <v>228288.04784510247</v>
      </c>
      <c r="E46" s="35">
        <f>IF(Tableau3[[#This Row],[Échéance (mois)]]="","",$H$8)</f>
        <v>999.84081559087281</v>
      </c>
      <c r="F46" s="34">
        <f>IF(Tableau3[[#This Row],[Échéance (mois)]]="","",Tableau3[[#This Row],[Capital amorti]]*$C$8%/12)</f>
        <v>285.36005980637805</v>
      </c>
      <c r="G46" s="35">
        <f>IF(Tableau3[[#This Row],[Échéance (mois)]]="","",Tableau3[[#This Row],[Mensualité]]-Tableau3[[#This Row],[Intérêt]])</f>
        <v>714.4807557844947</v>
      </c>
      <c r="H46" s="34">
        <f>IF(Tableau3[[#This Row],[Échéance (mois)]]="","",Tableau3[[#This Row],[Capital amorti]]-Tableau3[[#This Row],[Capital]])</f>
        <v>227573.56708931798</v>
      </c>
    </row>
    <row r="47" spans="2:8" ht="28.15" customHeight="1" x14ac:dyDescent="0.25">
      <c r="B47" s="26">
        <f t="shared" si="0"/>
        <v>33</v>
      </c>
      <c r="C47" s="27">
        <f>IF(Tableau3[[#This Row],[Échéance (mois)]]="","",EOMONTH(C46,1))</f>
        <v>44957</v>
      </c>
      <c r="D47" s="34">
        <f>IF(Tableau3[[#This Row],[Échéance (mois)]]="","",H46)</f>
        <v>227573.56708931798</v>
      </c>
      <c r="E47" s="35">
        <f>IF(Tableau3[[#This Row],[Échéance (mois)]]="","",$H$8)</f>
        <v>999.84081559087281</v>
      </c>
      <c r="F47" s="34">
        <f>IF(Tableau3[[#This Row],[Échéance (mois)]]="","",Tableau3[[#This Row],[Capital amorti]]*$C$8%/12)</f>
        <v>284.46695886164747</v>
      </c>
      <c r="G47" s="35">
        <f>IF(Tableau3[[#This Row],[Échéance (mois)]]="","",Tableau3[[#This Row],[Mensualité]]-Tableau3[[#This Row],[Intérêt]])</f>
        <v>715.37385672922528</v>
      </c>
      <c r="H47" s="34">
        <f>IF(Tableau3[[#This Row],[Échéance (mois)]]="","",Tableau3[[#This Row],[Capital amorti]]-Tableau3[[#This Row],[Capital]])</f>
        <v>226858.19323258876</v>
      </c>
    </row>
    <row r="48" spans="2:8" ht="28.15" customHeight="1" x14ac:dyDescent="0.25">
      <c r="B48" s="26">
        <f t="shared" si="0"/>
        <v>34</v>
      </c>
      <c r="C48" s="27">
        <f>IF(Tableau3[[#This Row],[Échéance (mois)]]="","",EOMONTH(C47,1))</f>
        <v>44985</v>
      </c>
      <c r="D48" s="34">
        <f>IF(Tableau3[[#This Row],[Échéance (mois)]]="","",H47)</f>
        <v>226858.19323258876</v>
      </c>
      <c r="E48" s="35">
        <f>IF(Tableau3[[#This Row],[Échéance (mois)]]="","",$H$8)</f>
        <v>999.84081559087281</v>
      </c>
      <c r="F48" s="34">
        <f>IF(Tableau3[[#This Row],[Échéance (mois)]]="","",Tableau3[[#This Row],[Capital amorti]]*$C$8%/12)</f>
        <v>283.57274154073593</v>
      </c>
      <c r="G48" s="35">
        <f>IF(Tableau3[[#This Row],[Échéance (mois)]]="","",Tableau3[[#This Row],[Mensualité]]-Tableau3[[#This Row],[Intérêt]])</f>
        <v>716.26807405013687</v>
      </c>
      <c r="H48" s="34">
        <f>IF(Tableau3[[#This Row],[Échéance (mois)]]="","",Tableau3[[#This Row],[Capital amorti]]-Tableau3[[#This Row],[Capital]])</f>
        <v>226141.92515853862</v>
      </c>
    </row>
    <row r="49" spans="2:8" ht="28.15" customHeight="1" x14ac:dyDescent="0.25">
      <c r="B49" s="26">
        <f t="shared" si="0"/>
        <v>35</v>
      </c>
      <c r="C49" s="27">
        <f>IF(Tableau3[[#This Row],[Échéance (mois)]]="","",EOMONTH(C48,1))</f>
        <v>45016</v>
      </c>
      <c r="D49" s="34">
        <f>IF(Tableau3[[#This Row],[Échéance (mois)]]="","",H48)</f>
        <v>226141.92515853862</v>
      </c>
      <c r="E49" s="35">
        <f>IF(Tableau3[[#This Row],[Échéance (mois)]]="","",$H$8)</f>
        <v>999.84081559087281</v>
      </c>
      <c r="F49" s="34">
        <f>IF(Tableau3[[#This Row],[Échéance (mois)]]="","",Tableau3[[#This Row],[Capital amorti]]*$C$8%/12)</f>
        <v>282.67740644817326</v>
      </c>
      <c r="G49" s="35">
        <f>IF(Tableau3[[#This Row],[Échéance (mois)]]="","",Tableau3[[#This Row],[Mensualité]]-Tableau3[[#This Row],[Intérêt]])</f>
        <v>717.16340914269949</v>
      </c>
      <c r="H49" s="34">
        <f>IF(Tableau3[[#This Row],[Échéance (mois)]]="","",Tableau3[[#This Row],[Capital amorti]]-Tableau3[[#This Row],[Capital]])</f>
        <v>225424.76174939593</v>
      </c>
    </row>
    <row r="50" spans="2:8" ht="28.15" customHeight="1" x14ac:dyDescent="0.25">
      <c r="B50" s="26">
        <f t="shared" si="0"/>
        <v>36</v>
      </c>
      <c r="C50" s="27">
        <f>IF(Tableau3[[#This Row],[Échéance (mois)]]="","",EOMONTH(C49,1))</f>
        <v>45046</v>
      </c>
      <c r="D50" s="34">
        <f>IF(Tableau3[[#This Row],[Échéance (mois)]]="","",H49)</f>
        <v>225424.76174939593</v>
      </c>
      <c r="E50" s="35">
        <f>IF(Tableau3[[#This Row],[Échéance (mois)]]="","",$H$8)</f>
        <v>999.84081559087281</v>
      </c>
      <c r="F50" s="34">
        <f>IF(Tableau3[[#This Row],[Échéance (mois)]]="","",Tableau3[[#This Row],[Capital amorti]]*$C$8%/12)</f>
        <v>281.78095218674491</v>
      </c>
      <c r="G50" s="35">
        <f>IF(Tableau3[[#This Row],[Échéance (mois)]]="","",Tableau3[[#This Row],[Mensualité]]-Tableau3[[#This Row],[Intérêt]])</f>
        <v>718.0598634041279</v>
      </c>
      <c r="H50" s="34">
        <f>IF(Tableau3[[#This Row],[Échéance (mois)]]="","",Tableau3[[#This Row],[Capital amorti]]-Tableau3[[#This Row],[Capital]])</f>
        <v>224706.70188599179</v>
      </c>
    </row>
    <row r="51" spans="2:8" ht="28.15" customHeight="1" x14ac:dyDescent="0.25">
      <c r="B51" s="26">
        <f t="shared" si="0"/>
        <v>37</v>
      </c>
      <c r="C51" s="27">
        <f>IF(Tableau3[[#This Row],[Échéance (mois)]]="","",EOMONTH(C50,1))</f>
        <v>45077</v>
      </c>
      <c r="D51" s="34">
        <f>IF(Tableau3[[#This Row],[Échéance (mois)]]="","",H50)</f>
        <v>224706.70188599179</v>
      </c>
      <c r="E51" s="35">
        <f>IF(Tableau3[[#This Row],[Échéance (mois)]]="","",$H$8)</f>
        <v>999.84081559087281</v>
      </c>
      <c r="F51" s="34">
        <f>IF(Tableau3[[#This Row],[Échéance (mois)]]="","",Tableau3[[#This Row],[Capital amorti]]*$C$8%/12)</f>
        <v>280.88337735748974</v>
      </c>
      <c r="G51" s="35">
        <f>IF(Tableau3[[#This Row],[Échéance (mois)]]="","",Tableau3[[#This Row],[Mensualité]]-Tableau3[[#This Row],[Intérêt]])</f>
        <v>718.95743823338307</v>
      </c>
      <c r="H51" s="34">
        <f>IF(Tableau3[[#This Row],[Échéance (mois)]]="","",Tableau3[[#This Row],[Capital amorti]]-Tableau3[[#This Row],[Capital]])</f>
        <v>223987.74444775839</v>
      </c>
    </row>
    <row r="52" spans="2:8" ht="28.15" customHeight="1" x14ac:dyDescent="0.25">
      <c r="B52" s="26">
        <f t="shared" si="0"/>
        <v>38</v>
      </c>
      <c r="C52" s="27">
        <f>IF(Tableau3[[#This Row],[Échéance (mois)]]="","",EOMONTH(C51,1))</f>
        <v>45107</v>
      </c>
      <c r="D52" s="34">
        <f>IF(Tableau3[[#This Row],[Échéance (mois)]]="","",H51)</f>
        <v>223987.74444775839</v>
      </c>
      <c r="E52" s="35">
        <f>IF(Tableau3[[#This Row],[Échéance (mois)]]="","",$H$8)</f>
        <v>999.84081559087281</v>
      </c>
      <c r="F52" s="34">
        <f>IF(Tableau3[[#This Row],[Échéance (mois)]]="","",Tableau3[[#This Row],[Capital amorti]]*$C$8%/12)</f>
        <v>279.98468055969801</v>
      </c>
      <c r="G52" s="35">
        <f>IF(Tableau3[[#This Row],[Échéance (mois)]]="","",Tableau3[[#This Row],[Mensualité]]-Tableau3[[#This Row],[Intérêt]])</f>
        <v>719.85613503117474</v>
      </c>
      <c r="H52" s="34">
        <f>IF(Tableau3[[#This Row],[Échéance (mois)]]="","",Tableau3[[#This Row],[Capital amorti]]-Tableau3[[#This Row],[Capital]])</f>
        <v>223267.88831272721</v>
      </c>
    </row>
    <row r="53" spans="2:8" ht="28.15" customHeight="1" x14ac:dyDescent="0.25">
      <c r="B53" s="26">
        <f t="shared" si="0"/>
        <v>39</v>
      </c>
      <c r="C53" s="27">
        <f>IF(Tableau3[[#This Row],[Échéance (mois)]]="","",EOMONTH(C52,1))</f>
        <v>45138</v>
      </c>
      <c r="D53" s="34">
        <f>IF(Tableau3[[#This Row],[Échéance (mois)]]="","",H52)</f>
        <v>223267.88831272721</v>
      </c>
      <c r="E53" s="35">
        <f>IF(Tableau3[[#This Row],[Échéance (mois)]]="","",$H$8)</f>
        <v>999.84081559087281</v>
      </c>
      <c r="F53" s="34">
        <f>IF(Tableau3[[#This Row],[Échéance (mois)]]="","",Tableau3[[#This Row],[Capital amorti]]*$C$8%/12)</f>
        <v>279.084860390909</v>
      </c>
      <c r="G53" s="35">
        <f>IF(Tableau3[[#This Row],[Échéance (mois)]]="","",Tableau3[[#This Row],[Mensualité]]-Tableau3[[#This Row],[Intérêt]])</f>
        <v>720.75595519996386</v>
      </c>
      <c r="H53" s="34">
        <f>IF(Tableau3[[#This Row],[Échéance (mois)]]="","",Tableau3[[#This Row],[Capital amorti]]-Tableau3[[#This Row],[Capital]])</f>
        <v>222547.13235752724</v>
      </c>
    </row>
    <row r="54" spans="2:8" ht="28.15" customHeight="1" x14ac:dyDescent="0.25">
      <c r="B54" s="26">
        <f t="shared" si="0"/>
        <v>40</v>
      </c>
      <c r="C54" s="27">
        <f>IF(Tableau3[[#This Row],[Échéance (mois)]]="","",EOMONTH(C53,1))</f>
        <v>45169</v>
      </c>
      <c r="D54" s="34">
        <f>IF(Tableau3[[#This Row],[Échéance (mois)]]="","",H53)</f>
        <v>222547.13235752724</v>
      </c>
      <c r="E54" s="35">
        <f>IF(Tableau3[[#This Row],[Échéance (mois)]]="","",$H$8)</f>
        <v>999.84081559087281</v>
      </c>
      <c r="F54" s="34">
        <f>IF(Tableau3[[#This Row],[Échéance (mois)]]="","",Tableau3[[#This Row],[Capital amorti]]*$C$8%/12)</f>
        <v>278.18391544690905</v>
      </c>
      <c r="G54" s="35">
        <f>IF(Tableau3[[#This Row],[Échéance (mois)]]="","",Tableau3[[#This Row],[Mensualité]]-Tableau3[[#This Row],[Intérêt]])</f>
        <v>721.65690014396375</v>
      </c>
      <c r="H54" s="34">
        <f>IF(Tableau3[[#This Row],[Échéance (mois)]]="","",Tableau3[[#This Row],[Capital amorti]]-Tableau3[[#This Row],[Capital]])</f>
        <v>221825.47545738329</v>
      </c>
    </row>
    <row r="55" spans="2:8" ht="28.15" customHeight="1" x14ac:dyDescent="0.25">
      <c r="B55" s="26">
        <f t="shared" si="0"/>
        <v>41</v>
      </c>
      <c r="C55" s="27">
        <f>IF(Tableau3[[#This Row],[Échéance (mois)]]="","",EOMONTH(C54,1))</f>
        <v>45199</v>
      </c>
      <c r="D55" s="34">
        <f>IF(Tableau3[[#This Row],[Échéance (mois)]]="","",H54)</f>
        <v>221825.47545738329</v>
      </c>
      <c r="E55" s="35">
        <f>IF(Tableau3[[#This Row],[Échéance (mois)]]="","",$H$8)</f>
        <v>999.84081559087281</v>
      </c>
      <c r="F55" s="34">
        <f>IF(Tableau3[[#This Row],[Échéance (mois)]]="","",Tableau3[[#This Row],[Capital amorti]]*$C$8%/12)</f>
        <v>277.28184432172912</v>
      </c>
      <c r="G55" s="35">
        <f>IF(Tableau3[[#This Row],[Échéance (mois)]]="","",Tableau3[[#This Row],[Mensualité]]-Tableau3[[#This Row],[Intérêt]])</f>
        <v>722.55897126914374</v>
      </c>
      <c r="H55" s="34">
        <f>IF(Tableau3[[#This Row],[Échéance (mois)]]="","",Tableau3[[#This Row],[Capital amorti]]-Tableau3[[#This Row],[Capital]])</f>
        <v>221102.91648611415</v>
      </c>
    </row>
    <row r="56" spans="2:8" ht="28.15" customHeight="1" x14ac:dyDescent="0.25">
      <c r="B56" s="26">
        <f t="shared" si="0"/>
        <v>42</v>
      </c>
      <c r="C56" s="27">
        <f>IF(Tableau3[[#This Row],[Échéance (mois)]]="","",EOMONTH(C55,1))</f>
        <v>45230</v>
      </c>
      <c r="D56" s="34">
        <f>IF(Tableau3[[#This Row],[Échéance (mois)]]="","",H55)</f>
        <v>221102.91648611415</v>
      </c>
      <c r="E56" s="35">
        <f>IF(Tableau3[[#This Row],[Échéance (mois)]]="","",$H$8)</f>
        <v>999.84081559087281</v>
      </c>
      <c r="F56" s="34">
        <f>IF(Tableau3[[#This Row],[Échéance (mois)]]="","",Tableau3[[#This Row],[Capital amorti]]*$C$8%/12)</f>
        <v>276.37864560764268</v>
      </c>
      <c r="G56" s="35">
        <f>IF(Tableau3[[#This Row],[Échéance (mois)]]="","",Tableau3[[#This Row],[Mensualité]]-Tableau3[[#This Row],[Intérêt]])</f>
        <v>723.46216998323007</v>
      </c>
      <c r="H56" s="34">
        <f>IF(Tableau3[[#This Row],[Échéance (mois)]]="","",Tableau3[[#This Row],[Capital amorti]]-Tableau3[[#This Row],[Capital]])</f>
        <v>220379.45431613093</v>
      </c>
    </row>
    <row r="57" spans="2:8" ht="28.15" customHeight="1" x14ac:dyDescent="0.25">
      <c r="B57" s="26">
        <f t="shared" si="0"/>
        <v>43</v>
      </c>
      <c r="C57" s="27">
        <f>IF(Tableau3[[#This Row],[Échéance (mois)]]="","",EOMONTH(C56,1))</f>
        <v>45260</v>
      </c>
      <c r="D57" s="34">
        <f>IF(Tableau3[[#This Row],[Échéance (mois)]]="","",H56)</f>
        <v>220379.45431613093</v>
      </c>
      <c r="E57" s="35">
        <f>IF(Tableau3[[#This Row],[Échéance (mois)]]="","",$H$8)</f>
        <v>999.84081559087281</v>
      </c>
      <c r="F57" s="34">
        <f>IF(Tableau3[[#This Row],[Échéance (mois)]]="","",Tableau3[[#This Row],[Capital amorti]]*$C$8%/12)</f>
        <v>275.47431789516367</v>
      </c>
      <c r="G57" s="35">
        <f>IF(Tableau3[[#This Row],[Échéance (mois)]]="","",Tableau3[[#This Row],[Mensualité]]-Tableau3[[#This Row],[Intérêt]])</f>
        <v>724.36649769570909</v>
      </c>
      <c r="H57" s="34">
        <f>IF(Tableau3[[#This Row],[Échéance (mois)]]="","",Tableau3[[#This Row],[Capital amorti]]-Tableau3[[#This Row],[Capital]])</f>
        <v>219655.08781843522</v>
      </c>
    </row>
    <row r="58" spans="2:8" ht="28.15" customHeight="1" x14ac:dyDescent="0.25">
      <c r="B58" s="26">
        <f t="shared" si="0"/>
        <v>44</v>
      </c>
      <c r="C58" s="27">
        <f>IF(Tableau3[[#This Row],[Échéance (mois)]]="","",EOMONTH(C57,1))</f>
        <v>45291</v>
      </c>
      <c r="D58" s="34">
        <f>IF(Tableau3[[#This Row],[Échéance (mois)]]="","",H57)</f>
        <v>219655.08781843522</v>
      </c>
      <c r="E58" s="35">
        <f>IF(Tableau3[[#This Row],[Échéance (mois)]]="","",$H$8)</f>
        <v>999.84081559087281</v>
      </c>
      <c r="F58" s="34">
        <f>IF(Tableau3[[#This Row],[Échéance (mois)]]="","",Tableau3[[#This Row],[Capital amorti]]*$C$8%/12)</f>
        <v>274.56885977304404</v>
      </c>
      <c r="G58" s="35">
        <f>IF(Tableau3[[#This Row],[Échéance (mois)]]="","",Tableau3[[#This Row],[Mensualité]]-Tableau3[[#This Row],[Intérêt]])</f>
        <v>725.27195581782871</v>
      </c>
      <c r="H58" s="34">
        <f>IF(Tableau3[[#This Row],[Échéance (mois)]]="","",Tableau3[[#This Row],[Capital amorti]]-Tableau3[[#This Row],[Capital]])</f>
        <v>218929.8158626174</v>
      </c>
    </row>
    <row r="59" spans="2:8" ht="28.15" customHeight="1" x14ac:dyDescent="0.25">
      <c r="B59" s="26">
        <f t="shared" si="0"/>
        <v>45</v>
      </c>
      <c r="C59" s="27">
        <f>IF(Tableau3[[#This Row],[Échéance (mois)]]="","",EOMONTH(C58,1))</f>
        <v>45322</v>
      </c>
      <c r="D59" s="34">
        <f>IF(Tableau3[[#This Row],[Échéance (mois)]]="","",H58)</f>
        <v>218929.8158626174</v>
      </c>
      <c r="E59" s="35">
        <f>IF(Tableau3[[#This Row],[Échéance (mois)]]="","",$H$8)</f>
        <v>999.84081559087281</v>
      </c>
      <c r="F59" s="34">
        <f>IF(Tableau3[[#This Row],[Échéance (mois)]]="","",Tableau3[[#This Row],[Capital amorti]]*$C$8%/12)</f>
        <v>273.66226982827175</v>
      </c>
      <c r="G59" s="35">
        <f>IF(Tableau3[[#This Row],[Échéance (mois)]]="","",Tableau3[[#This Row],[Mensualité]]-Tableau3[[#This Row],[Intérêt]])</f>
        <v>726.17854576260106</v>
      </c>
      <c r="H59" s="34">
        <f>IF(Tableau3[[#This Row],[Échéance (mois)]]="","",Tableau3[[#This Row],[Capital amorti]]-Tableau3[[#This Row],[Capital]])</f>
        <v>218203.63731685479</v>
      </c>
    </row>
    <row r="60" spans="2:8" ht="28.15" customHeight="1" x14ac:dyDescent="0.25">
      <c r="B60" s="26">
        <f t="shared" si="0"/>
        <v>46</v>
      </c>
      <c r="C60" s="27">
        <f>IF(Tableau3[[#This Row],[Échéance (mois)]]="","",EOMONTH(C59,1))</f>
        <v>45351</v>
      </c>
      <c r="D60" s="34">
        <f>IF(Tableau3[[#This Row],[Échéance (mois)]]="","",H59)</f>
        <v>218203.63731685479</v>
      </c>
      <c r="E60" s="35">
        <f>IF(Tableau3[[#This Row],[Échéance (mois)]]="","",$H$8)</f>
        <v>999.84081559087281</v>
      </c>
      <c r="F60" s="34">
        <f>IF(Tableau3[[#This Row],[Échéance (mois)]]="","",Tableau3[[#This Row],[Capital amorti]]*$C$8%/12)</f>
        <v>272.75454664606849</v>
      </c>
      <c r="G60" s="35">
        <f>IF(Tableau3[[#This Row],[Échéance (mois)]]="","",Tableau3[[#This Row],[Mensualité]]-Tableau3[[#This Row],[Intérêt]])</f>
        <v>727.08626894480426</v>
      </c>
      <c r="H60" s="34">
        <f>IF(Tableau3[[#This Row],[Échéance (mois)]]="","",Tableau3[[#This Row],[Capital amorti]]-Tableau3[[#This Row],[Capital]])</f>
        <v>217476.55104790998</v>
      </c>
    </row>
    <row r="61" spans="2:8" ht="28.15" customHeight="1" x14ac:dyDescent="0.25">
      <c r="B61" s="26">
        <f t="shared" si="0"/>
        <v>47</v>
      </c>
      <c r="C61" s="27">
        <f>IF(Tableau3[[#This Row],[Échéance (mois)]]="","",EOMONTH(C60,1))</f>
        <v>45382</v>
      </c>
      <c r="D61" s="34">
        <f>IF(Tableau3[[#This Row],[Échéance (mois)]]="","",H60)</f>
        <v>217476.55104790998</v>
      </c>
      <c r="E61" s="35">
        <f>IF(Tableau3[[#This Row],[Échéance (mois)]]="","",$H$8)</f>
        <v>999.84081559087281</v>
      </c>
      <c r="F61" s="34">
        <f>IF(Tableau3[[#This Row],[Échéance (mois)]]="","",Tableau3[[#This Row],[Capital amorti]]*$C$8%/12)</f>
        <v>271.84568880988746</v>
      </c>
      <c r="G61" s="35">
        <f>IF(Tableau3[[#This Row],[Échéance (mois)]]="","",Tableau3[[#This Row],[Mensualité]]-Tableau3[[#This Row],[Intérêt]])</f>
        <v>727.9951267809854</v>
      </c>
      <c r="H61" s="34">
        <f>IF(Tableau3[[#This Row],[Échéance (mois)]]="","",Tableau3[[#This Row],[Capital amorti]]-Tableau3[[#This Row],[Capital]])</f>
        <v>216748.55592112898</v>
      </c>
    </row>
    <row r="62" spans="2:8" ht="28.15" customHeight="1" x14ac:dyDescent="0.25">
      <c r="B62" s="26">
        <f t="shared" si="0"/>
        <v>48</v>
      </c>
      <c r="C62" s="27">
        <f>IF(Tableau3[[#This Row],[Échéance (mois)]]="","",EOMONTH(C61,1))</f>
        <v>45412</v>
      </c>
      <c r="D62" s="34">
        <f>IF(Tableau3[[#This Row],[Échéance (mois)]]="","",H61)</f>
        <v>216748.55592112898</v>
      </c>
      <c r="E62" s="35">
        <f>IF(Tableau3[[#This Row],[Échéance (mois)]]="","",$H$8)</f>
        <v>999.84081559087281</v>
      </c>
      <c r="F62" s="34">
        <f>IF(Tableau3[[#This Row],[Échéance (mois)]]="","",Tableau3[[#This Row],[Capital amorti]]*$C$8%/12)</f>
        <v>270.93569490141118</v>
      </c>
      <c r="G62" s="35">
        <f>IF(Tableau3[[#This Row],[Échéance (mois)]]="","",Tableau3[[#This Row],[Mensualité]]-Tableau3[[#This Row],[Intérêt]])</f>
        <v>728.90512068946168</v>
      </c>
      <c r="H62" s="34">
        <f>IF(Tableau3[[#This Row],[Échéance (mois)]]="","",Tableau3[[#This Row],[Capital amorti]]-Tableau3[[#This Row],[Capital]])</f>
        <v>216019.65080043953</v>
      </c>
    </row>
    <row r="63" spans="2:8" ht="28.15" customHeight="1" x14ac:dyDescent="0.25">
      <c r="B63" s="26">
        <f t="shared" si="0"/>
        <v>49</v>
      </c>
      <c r="C63" s="27">
        <f>IF(Tableau3[[#This Row],[Échéance (mois)]]="","",EOMONTH(C62,1))</f>
        <v>45443</v>
      </c>
      <c r="D63" s="34">
        <f>IF(Tableau3[[#This Row],[Échéance (mois)]]="","",H62)</f>
        <v>216019.65080043953</v>
      </c>
      <c r="E63" s="35">
        <f>IF(Tableau3[[#This Row],[Échéance (mois)]]="","",$H$8)</f>
        <v>999.84081559087281</v>
      </c>
      <c r="F63" s="34">
        <f>IF(Tableau3[[#This Row],[Échéance (mois)]]="","",Tableau3[[#This Row],[Capital amorti]]*$C$8%/12)</f>
        <v>270.02456350054939</v>
      </c>
      <c r="G63" s="35">
        <f>IF(Tableau3[[#This Row],[Échéance (mois)]]="","",Tableau3[[#This Row],[Mensualité]]-Tableau3[[#This Row],[Intérêt]])</f>
        <v>729.81625209032336</v>
      </c>
      <c r="H63" s="34">
        <f>IF(Tableau3[[#This Row],[Échéance (mois)]]="","",Tableau3[[#This Row],[Capital amorti]]-Tableau3[[#This Row],[Capital]])</f>
        <v>215289.8345483492</v>
      </c>
    </row>
    <row r="64" spans="2:8" ht="28.15" customHeight="1" x14ac:dyDescent="0.25">
      <c r="B64" s="26">
        <f t="shared" si="0"/>
        <v>50</v>
      </c>
      <c r="C64" s="27">
        <f>IF(Tableau3[[#This Row],[Échéance (mois)]]="","",EOMONTH(C63,1))</f>
        <v>45473</v>
      </c>
      <c r="D64" s="34">
        <f>IF(Tableau3[[#This Row],[Échéance (mois)]]="","",H63)</f>
        <v>215289.8345483492</v>
      </c>
      <c r="E64" s="35">
        <f>IF(Tableau3[[#This Row],[Échéance (mois)]]="","",$H$8)</f>
        <v>999.84081559087281</v>
      </c>
      <c r="F64" s="34">
        <f>IF(Tableau3[[#This Row],[Échéance (mois)]]="","",Tableau3[[#This Row],[Capital amorti]]*$C$8%/12)</f>
        <v>269.1122931854365</v>
      </c>
      <c r="G64" s="35">
        <f>IF(Tableau3[[#This Row],[Échéance (mois)]]="","",Tableau3[[#This Row],[Mensualité]]-Tableau3[[#This Row],[Intérêt]])</f>
        <v>730.72852240543625</v>
      </c>
      <c r="H64" s="34">
        <f>IF(Tableau3[[#This Row],[Échéance (mois)]]="","",Tableau3[[#This Row],[Capital amorti]]-Tableau3[[#This Row],[Capital]])</f>
        <v>214559.10602594377</v>
      </c>
    </row>
    <row r="65" spans="2:8" ht="28.15" customHeight="1" x14ac:dyDescent="0.25">
      <c r="B65" s="26">
        <f t="shared" si="0"/>
        <v>51</v>
      </c>
      <c r="C65" s="27">
        <f>IF(Tableau3[[#This Row],[Échéance (mois)]]="","",EOMONTH(C64,1))</f>
        <v>45504</v>
      </c>
      <c r="D65" s="34">
        <f>IF(Tableau3[[#This Row],[Échéance (mois)]]="","",H64)</f>
        <v>214559.10602594377</v>
      </c>
      <c r="E65" s="35">
        <f>IF(Tableau3[[#This Row],[Échéance (mois)]]="","",$H$8)</f>
        <v>999.84081559087281</v>
      </c>
      <c r="F65" s="34">
        <f>IF(Tableau3[[#This Row],[Échéance (mois)]]="","",Tableau3[[#This Row],[Capital amorti]]*$C$8%/12)</f>
        <v>268.19888253242971</v>
      </c>
      <c r="G65" s="35">
        <f>IF(Tableau3[[#This Row],[Échéance (mois)]]="","",Tableau3[[#This Row],[Mensualité]]-Tableau3[[#This Row],[Intérêt]])</f>
        <v>731.6419330584431</v>
      </c>
      <c r="H65" s="34">
        <f>IF(Tableau3[[#This Row],[Échéance (mois)]]="","",Tableau3[[#This Row],[Capital amorti]]-Tableau3[[#This Row],[Capital]])</f>
        <v>213827.46409288532</v>
      </c>
    </row>
    <row r="66" spans="2:8" ht="28.15" customHeight="1" x14ac:dyDescent="0.25">
      <c r="B66" s="26">
        <f t="shared" si="0"/>
        <v>52</v>
      </c>
      <c r="C66" s="27">
        <f>IF(Tableau3[[#This Row],[Échéance (mois)]]="","",EOMONTH(C65,1))</f>
        <v>45535</v>
      </c>
      <c r="D66" s="34">
        <f>IF(Tableau3[[#This Row],[Échéance (mois)]]="","",H65)</f>
        <v>213827.46409288532</v>
      </c>
      <c r="E66" s="35">
        <f>IF(Tableau3[[#This Row],[Échéance (mois)]]="","",$H$8)</f>
        <v>999.84081559087281</v>
      </c>
      <c r="F66" s="34">
        <f>IF(Tableau3[[#This Row],[Échéance (mois)]]="","",Tableau3[[#This Row],[Capital amorti]]*$C$8%/12)</f>
        <v>267.28433011610667</v>
      </c>
      <c r="G66" s="35">
        <f>IF(Tableau3[[#This Row],[Échéance (mois)]]="","",Tableau3[[#This Row],[Mensualité]]-Tableau3[[#This Row],[Intérêt]])</f>
        <v>732.55648547476608</v>
      </c>
      <c r="H66" s="34">
        <f>IF(Tableau3[[#This Row],[Échéance (mois)]]="","",Tableau3[[#This Row],[Capital amorti]]-Tableau3[[#This Row],[Capital]])</f>
        <v>213094.90760741054</v>
      </c>
    </row>
    <row r="67" spans="2:8" ht="28.15" customHeight="1" x14ac:dyDescent="0.25">
      <c r="B67" s="26">
        <f t="shared" si="0"/>
        <v>53</v>
      </c>
      <c r="C67" s="27">
        <f>IF(Tableau3[[#This Row],[Échéance (mois)]]="","",EOMONTH(C66,1))</f>
        <v>45565</v>
      </c>
      <c r="D67" s="34">
        <f>IF(Tableau3[[#This Row],[Échéance (mois)]]="","",H66)</f>
        <v>213094.90760741054</v>
      </c>
      <c r="E67" s="35">
        <f>IF(Tableau3[[#This Row],[Échéance (mois)]]="","",$H$8)</f>
        <v>999.84081559087281</v>
      </c>
      <c r="F67" s="34">
        <f>IF(Tableau3[[#This Row],[Échéance (mois)]]="","",Tableau3[[#This Row],[Capital amorti]]*$C$8%/12)</f>
        <v>266.36863450926313</v>
      </c>
      <c r="G67" s="35">
        <f>IF(Tableau3[[#This Row],[Échéance (mois)]]="","",Tableau3[[#This Row],[Mensualité]]-Tableau3[[#This Row],[Intérêt]])</f>
        <v>733.47218108160973</v>
      </c>
      <c r="H67" s="34">
        <f>IF(Tableau3[[#This Row],[Échéance (mois)]]="","",Tableau3[[#This Row],[Capital amorti]]-Tableau3[[#This Row],[Capital]])</f>
        <v>212361.43542632894</v>
      </c>
    </row>
    <row r="68" spans="2:8" ht="28.15" customHeight="1" x14ac:dyDescent="0.25">
      <c r="B68" s="26">
        <f t="shared" si="0"/>
        <v>54</v>
      </c>
      <c r="C68" s="27">
        <f>IF(Tableau3[[#This Row],[Échéance (mois)]]="","",EOMONTH(C67,1))</f>
        <v>45596</v>
      </c>
      <c r="D68" s="34">
        <f>IF(Tableau3[[#This Row],[Échéance (mois)]]="","",H67)</f>
        <v>212361.43542632894</v>
      </c>
      <c r="E68" s="35">
        <f>IF(Tableau3[[#This Row],[Échéance (mois)]]="","",$H$8)</f>
        <v>999.84081559087281</v>
      </c>
      <c r="F68" s="34">
        <f>IF(Tableau3[[#This Row],[Échéance (mois)]]="","",Tableau3[[#This Row],[Capital amorti]]*$C$8%/12)</f>
        <v>265.45179428291118</v>
      </c>
      <c r="G68" s="35">
        <f>IF(Tableau3[[#This Row],[Échéance (mois)]]="","",Tableau3[[#This Row],[Mensualité]]-Tableau3[[#This Row],[Intérêt]])</f>
        <v>734.38902130796168</v>
      </c>
      <c r="H68" s="34">
        <f>IF(Tableau3[[#This Row],[Échéance (mois)]]="","",Tableau3[[#This Row],[Capital amorti]]-Tableau3[[#This Row],[Capital]])</f>
        <v>211627.04640502098</v>
      </c>
    </row>
    <row r="69" spans="2:8" ht="28.15" customHeight="1" x14ac:dyDescent="0.25">
      <c r="B69" s="26">
        <f t="shared" si="0"/>
        <v>55</v>
      </c>
      <c r="C69" s="27">
        <f>IF(Tableau3[[#This Row],[Échéance (mois)]]="","",EOMONTH(C68,1))</f>
        <v>45626</v>
      </c>
      <c r="D69" s="34">
        <f>IF(Tableau3[[#This Row],[Échéance (mois)]]="","",H68)</f>
        <v>211627.04640502098</v>
      </c>
      <c r="E69" s="35">
        <f>IF(Tableau3[[#This Row],[Échéance (mois)]]="","",$H$8)</f>
        <v>999.84081559087281</v>
      </c>
      <c r="F69" s="34">
        <f>IF(Tableau3[[#This Row],[Échéance (mois)]]="","",Tableau3[[#This Row],[Capital amorti]]*$C$8%/12)</f>
        <v>264.53380800627622</v>
      </c>
      <c r="G69" s="35">
        <f>IF(Tableau3[[#This Row],[Échéance (mois)]]="","",Tableau3[[#This Row],[Mensualité]]-Tableau3[[#This Row],[Intérêt]])</f>
        <v>735.30700758459659</v>
      </c>
      <c r="H69" s="34">
        <f>IF(Tableau3[[#This Row],[Échéance (mois)]]="","",Tableau3[[#This Row],[Capital amorti]]-Tableau3[[#This Row],[Capital]])</f>
        <v>210891.73939743638</v>
      </c>
    </row>
    <row r="70" spans="2:8" ht="28.15" customHeight="1" x14ac:dyDescent="0.25">
      <c r="B70" s="26">
        <f t="shared" si="0"/>
        <v>56</v>
      </c>
      <c r="C70" s="27">
        <f>IF(Tableau3[[#This Row],[Échéance (mois)]]="","",EOMONTH(C69,1))</f>
        <v>45657</v>
      </c>
      <c r="D70" s="34">
        <f>IF(Tableau3[[#This Row],[Échéance (mois)]]="","",H69)</f>
        <v>210891.73939743638</v>
      </c>
      <c r="E70" s="35">
        <f>IF(Tableau3[[#This Row],[Échéance (mois)]]="","",$H$8)</f>
        <v>999.84081559087281</v>
      </c>
      <c r="F70" s="34">
        <f>IF(Tableau3[[#This Row],[Échéance (mois)]]="","",Tableau3[[#This Row],[Capital amorti]]*$C$8%/12)</f>
        <v>263.61467424679546</v>
      </c>
      <c r="G70" s="35">
        <f>IF(Tableau3[[#This Row],[Échéance (mois)]]="","",Tableau3[[#This Row],[Mensualité]]-Tableau3[[#This Row],[Intérêt]])</f>
        <v>736.2261413440774</v>
      </c>
      <c r="H70" s="34">
        <f>IF(Tableau3[[#This Row],[Échéance (mois)]]="","",Tableau3[[#This Row],[Capital amorti]]-Tableau3[[#This Row],[Capital]])</f>
        <v>210155.51325609229</v>
      </c>
    </row>
    <row r="71" spans="2:8" ht="28.15" customHeight="1" x14ac:dyDescent="0.25">
      <c r="B71" s="26">
        <f t="shared" si="0"/>
        <v>57</v>
      </c>
      <c r="C71" s="27">
        <f>IF(Tableau3[[#This Row],[Échéance (mois)]]="","",EOMONTH(C70,1))</f>
        <v>45688</v>
      </c>
      <c r="D71" s="34">
        <f>IF(Tableau3[[#This Row],[Échéance (mois)]]="","",H70)</f>
        <v>210155.51325609229</v>
      </c>
      <c r="E71" s="35">
        <f>IF(Tableau3[[#This Row],[Échéance (mois)]]="","",$H$8)</f>
        <v>999.84081559087281</v>
      </c>
      <c r="F71" s="34">
        <f>IF(Tableau3[[#This Row],[Échéance (mois)]]="","",Tableau3[[#This Row],[Capital amorti]]*$C$8%/12)</f>
        <v>262.69439157011533</v>
      </c>
      <c r="G71" s="35">
        <f>IF(Tableau3[[#This Row],[Échéance (mois)]]="","",Tableau3[[#This Row],[Mensualité]]-Tableau3[[#This Row],[Intérêt]])</f>
        <v>737.14642402075742</v>
      </c>
      <c r="H71" s="34">
        <f>IF(Tableau3[[#This Row],[Échéance (mois)]]="","",Tableau3[[#This Row],[Capital amorti]]-Tableau3[[#This Row],[Capital]])</f>
        <v>209418.36683207154</v>
      </c>
    </row>
    <row r="72" spans="2:8" ht="28.15" customHeight="1" x14ac:dyDescent="0.25">
      <c r="B72" s="26">
        <f t="shared" si="0"/>
        <v>58</v>
      </c>
      <c r="C72" s="27">
        <f>IF(Tableau3[[#This Row],[Échéance (mois)]]="","",EOMONTH(C71,1))</f>
        <v>45716</v>
      </c>
      <c r="D72" s="34">
        <f>IF(Tableau3[[#This Row],[Échéance (mois)]]="","",H71)</f>
        <v>209418.36683207154</v>
      </c>
      <c r="E72" s="35">
        <f>IF(Tableau3[[#This Row],[Échéance (mois)]]="","",$H$8)</f>
        <v>999.84081559087281</v>
      </c>
      <c r="F72" s="34">
        <f>IF(Tableau3[[#This Row],[Échéance (mois)]]="","",Tableau3[[#This Row],[Capital amorti]]*$C$8%/12)</f>
        <v>261.77295854008941</v>
      </c>
      <c r="G72" s="35">
        <f>IF(Tableau3[[#This Row],[Échéance (mois)]]="","",Tableau3[[#This Row],[Mensualité]]-Tableau3[[#This Row],[Intérêt]])</f>
        <v>738.06785705078346</v>
      </c>
      <c r="H72" s="34">
        <f>IF(Tableau3[[#This Row],[Échéance (mois)]]="","",Tableau3[[#This Row],[Capital amorti]]-Tableau3[[#This Row],[Capital]])</f>
        <v>208680.29897502076</v>
      </c>
    </row>
    <row r="73" spans="2:8" ht="28.15" customHeight="1" x14ac:dyDescent="0.25">
      <c r="B73" s="26">
        <f t="shared" si="0"/>
        <v>59</v>
      </c>
      <c r="C73" s="27">
        <f>IF(Tableau3[[#This Row],[Échéance (mois)]]="","",EOMONTH(C72,1))</f>
        <v>45747</v>
      </c>
      <c r="D73" s="34">
        <f>IF(Tableau3[[#This Row],[Échéance (mois)]]="","",H72)</f>
        <v>208680.29897502076</v>
      </c>
      <c r="E73" s="35">
        <f>IF(Tableau3[[#This Row],[Échéance (mois)]]="","",$H$8)</f>
        <v>999.84081559087281</v>
      </c>
      <c r="F73" s="34">
        <f>IF(Tableau3[[#This Row],[Échéance (mois)]]="","",Tableau3[[#This Row],[Capital amorti]]*$C$8%/12)</f>
        <v>260.85037371877593</v>
      </c>
      <c r="G73" s="35">
        <f>IF(Tableau3[[#This Row],[Échéance (mois)]]="","",Tableau3[[#This Row],[Mensualité]]-Tableau3[[#This Row],[Intérêt]])</f>
        <v>738.99044187209688</v>
      </c>
      <c r="H73" s="34">
        <f>IF(Tableau3[[#This Row],[Échéance (mois)]]="","",Tableau3[[#This Row],[Capital amorti]]-Tableau3[[#This Row],[Capital]])</f>
        <v>207941.30853314867</v>
      </c>
    </row>
    <row r="74" spans="2:8" ht="28.15" customHeight="1" x14ac:dyDescent="0.25">
      <c r="B74" s="26">
        <f t="shared" si="0"/>
        <v>60</v>
      </c>
      <c r="C74" s="27">
        <f>IF(Tableau3[[#This Row],[Échéance (mois)]]="","",EOMONTH(C73,1))</f>
        <v>45777</v>
      </c>
      <c r="D74" s="34">
        <f>IF(Tableau3[[#This Row],[Échéance (mois)]]="","",H73)</f>
        <v>207941.30853314867</v>
      </c>
      <c r="E74" s="35">
        <f>IF(Tableau3[[#This Row],[Échéance (mois)]]="","",$H$8)</f>
        <v>999.84081559087281</v>
      </c>
      <c r="F74" s="34">
        <f>IF(Tableau3[[#This Row],[Échéance (mois)]]="","",Tableau3[[#This Row],[Capital amorti]]*$C$8%/12)</f>
        <v>259.92663566643586</v>
      </c>
      <c r="G74" s="35">
        <f>IF(Tableau3[[#This Row],[Échéance (mois)]]="","",Tableau3[[#This Row],[Mensualité]]-Tableau3[[#This Row],[Intérêt]])</f>
        <v>739.91417992443689</v>
      </c>
      <c r="H74" s="34">
        <f>IF(Tableau3[[#This Row],[Échéance (mois)]]="","",Tableau3[[#This Row],[Capital amorti]]-Tableau3[[#This Row],[Capital]])</f>
        <v>207201.39435322423</v>
      </c>
    </row>
    <row r="75" spans="2:8" ht="28.15" customHeight="1" x14ac:dyDescent="0.25">
      <c r="B75" s="26">
        <f t="shared" si="0"/>
        <v>61</v>
      </c>
      <c r="C75" s="27">
        <f>IF(Tableau3[[#This Row],[Échéance (mois)]]="","",EOMONTH(C74,1))</f>
        <v>45808</v>
      </c>
      <c r="D75" s="34">
        <f>IF(Tableau3[[#This Row],[Échéance (mois)]]="","",H74)</f>
        <v>207201.39435322423</v>
      </c>
      <c r="E75" s="35">
        <f>IF(Tableau3[[#This Row],[Échéance (mois)]]="","",$H$8)</f>
        <v>999.84081559087281</v>
      </c>
      <c r="F75" s="34">
        <f>IF(Tableau3[[#This Row],[Échéance (mois)]]="","",Tableau3[[#This Row],[Capital amorti]]*$C$8%/12)</f>
        <v>259.00174294153027</v>
      </c>
      <c r="G75" s="35">
        <f>IF(Tableau3[[#This Row],[Échéance (mois)]]="","",Tableau3[[#This Row],[Mensualité]]-Tableau3[[#This Row],[Intérêt]])</f>
        <v>740.8390726493426</v>
      </c>
      <c r="H75" s="34">
        <f>IF(Tableau3[[#This Row],[Échéance (mois)]]="","",Tableau3[[#This Row],[Capital amorti]]-Tableau3[[#This Row],[Capital]])</f>
        <v>206460.55528057489</v>
      </c>
    </row>
    <row r="76" spans="2:8" ht="28.15" customHeight="1" x14ac:dyDescent="0.25">
      <c r="B76" s="26">
        <f t="shared" si="0"/>
        <v>62</v>
      </c>
      <c r="C76" s="27">
        <f>IF(Tableau3[[#This Row],[Échéance (mois)]]="","",EOMONTH(C75,1))</f>
        <v>45838</v>
      </c>
      <c r="D76" s="34">
        <f>IF(Tableau3[[#This Row],[Échéance (mois)]]="","",H75)</f>
        <v>206460.55528057489</v>
      </c>
      <c r="E76" s="35">
        <f>IF(Tableau3[[#This Row],[Échéance (mois)]]="","",$H$8)</f>
        <v>999.84081559087281</v>
      </c>
      <c r="F76" s="34">
        <f>IF(Tableau3[[#This Row],[Échéance (mois)]]="","",Tableau3[[#This Row],[Capital amorti]]*$C$8%/12)</f>
        <v>258.07569410071864</v>
      </c>
      <c r="G76" s="35">
        <f>IF(Tableau3[[#This Row],[Échéance (mois)]]="","",Tableau3[[#This Row],[Mensualité]]-Tableau3[[#This Row],[Intérêt]])</f>
        <v>741.76512149015412</v>
      </c>
      <c r="H76" s="34">
        <f>IF(Tableau3[[#This Row],[Échéance (mois)]]="","",Tableau3[[#This Row],[Capital amorti]]-Tableau3[[#This Row],[Capital]])</f>
        <v>205718.79015908475</v>
      </c>
    </row>
    <row r="77" spans="2:8" ht="28.15" customHeight="1" x14ac:dyDescent="0.25">
      <c r="B77" s="26">
        <f t="shared" si="0"/>
        <v>63</v>
      </c>
      <c r="C77" s="27">
        <f>IF(Tableau3[[#This Row],[Échéance (mois)]]="","",EOMONTH(C76,1))</f>
        <v>45869</v>
      </c>
      <c r="D77" s="34">
        <f>IF(Tableau3[[#This Row],[Échéance (mois)]]="","",H76)</f>
        <v>205718.79015908475</v>
      </c>
      <c r="E77" s="35">
        <f>IF(Tableau3[[#This Row],[Échéance (mois)]]="","",$H$8)</f>
        <v>999.84081559087281</v>
      </c>
      <c r="F77" s="34">
        <f>IF(Tableau3[[#This Row],[Échéance (mois)]]="","",Tableau3[[#This Row],[Capital amorti]]*$C$8%/12)</f>
        <v>257.14848769885594</v>
      </c>
      <c r="G77" s="35">
        <f>IF(Tableau3[[#This Row],[Échéance (mois)]]="","",Tableau3[[#This Row],[Mensualité]]-Tableau3[[#This Row],[Intérêt]])</f>
        <v>742.69232789201692</v>
      </c>
      <c r="H77" s="34">
        <f>IF(Tableau3[[#This Row],[Échéance (mois)]]="","",Tableau3[[#This Row],[Capital amorti]]-Tableau3[[#This Row],[Capital]])</f>
        <v>204976.09783119272</v>
      </c>
    </row>
    <row r="78" spans="2:8" ht="28.15" customHeight="1" x14ac:dyDescent="0.25">
      <c r="B78" s="26">
        <f t="shared" si="0"/>
        <v>64</v>
      </c>
      <c r="C78" s="27">
        <f>IF(Tableau3[[#This Row],[Échéance (mois)]]="","",EOMONTH(C77,1))</f>
        <v>45900</v>
      </c>
      <c r="D78" s="34">
        <f>IF(Tableau3[[#This Row],[Échéance (mois)]]="","",H77)</f>
        <v>204976.09783119272</v>
      </c>
      <c r="E78" s="35">
        <f>IF(Tableau3[[#This Row],[Échéance (mois)]]="","",$H$8)</f>
        <v>999.84081559087281</v>
      </c>
      <c r="F78" s="34">
        <f>IF(Tableau3[[#This Row],[Échéance (mois)]]="","",Tableau3[[#This Row],[Capital amorti]]*$C$8%/12)</f>
        <v>256.22012228899092</v>
      </c>
      <c r="G78" s="35">
        <f>IF(Tableau3[[#This Row],[Échéance (mois)]]="","",Tableau3[[#This Row],[Mensualité]]-Tableau3[[#This Row],[Intérêt]])</f>
        <v>743.62069330188183</v>
      </c>
      <c r="H78" s="34">
        <f>IF(Tableau3[[#This Row],[Échéance (mois)]]="","",Tableau3[[#This Row],[Capital amorti]]-Tableau3[[#This Row],[Capital]])</f>
        <v>204232.47713789085</v>
      </c>
    </row>
    <row r="79" spans="2:8" ht="28.15" customHeight="1" x14ac:dyDescent="0.25">
      <c r="B79" s="26">
        <f t="shared" si="0"/>
        <v>65</v>
      </c>
      <c r="C79" s="27">
        <f>IF(Tableau3[[#This Row],[Échéance (mois)]]="","",EOMONTH(C78,1))</f>
        <v>45930</v>
      </c>
      <c r="D79" s="34">
        <f>IF(Tableau3[[#This Row],[Échéance (mois)]]="","",H78)</f>
        <v>204232.47713789085</v>
      </c>
      <c r="E79" s="35">
        <f>IF(Tableau3[[#This Row],[Échéance (mois)]]="","",$H$8)</f>
        <v>999.84081559087281</v>
      </c>
      <c r="F79" s="34">
        <f>IF(Tableau3[[#This Row],[Échéance (mois)]]="","",Tableau3[[#This Row],[Capital amorti]]*$C$8%/12)</f>
        <v>255.29059642236356</v>
      </c>
      <c r="G79" s="35">
        <f>IF(Tableau3[[#This Row],[Échéance (mois)]]="","",Tableau3[[#This Row],[Mensualité]]-Tableau3[[#This Row],[Intérêt]])</f>
        <v>744.55021916850922</v>
      </c>
      <c r="H79" s="34">
        <f>IF(Tableau3[[#This Row],[Échéance (mois)]]="","",Tableau3[[#This Row],[Capital amorti]]-Tableau3[[#This Row],[Capital]])</f>
        <v>203487.92691872234</v>
      </c>
    </row>
    <row r="80" spans="2:8" ht="28.15" customHeight="1" x14ac:dyDescent="0.25">
      <c r="B80" s="26">
        <f t="shared" si="0"/>
        <v>66</v>
      </c>
      <c r="C80" s="27">
        <f>IF(Tableau3[[#This Row],[Échéance (mois)]]="","",EOMONTH(C79,1))</f>
        <v>45961</v>
      </c>
      <c r="D80" s="34">
        <f>IF(Tableau3[[#This Row],[Échéance (mois)]]="","",H79)</f>
        <v>203487.92691872234</v>
      </c>
      <c r="E80" s="35">
        <f>IF(Tableau3[[#This Row],[Échéance (mois)]]="","",$H$8)</f>
        <v>999.84081559087281</v>
      </c>
      <c r="F80" s="34">
        <f>IF(Tableau3[[#This Row],[Échéance (mois)]]="","",Tableau3[[#This Row],[Capital amorti]]*$C$8%/12)</f>
        <v>254.35990864840292</v>
      </c>
      <c r="G80" s="35">
        <f>IF(Tableau3[[#This Row],[Échéance (mois)]]="","",Tableau3[[#This Row],[Mensualité]]-Tableau3[[#This Row],[Intérêt]])</f>
        <v>745.48090694246991</v>
      </c>
      <c r="H80" s="34">
        <f>IF(Tableau3[[#This Row],[Échéance (mois)]]="","",Tableau3[[#This Row],[Capital amorti]]-Tableau3[[#This Row],[Capital]])</f>
        <v>202742.44601177986</v>
      </c>
    </row>
    <row r="81" spans="2:8" ht="28.15" customHeight="1" x14ac:dyDescent="0.25">
      <c r="B81" s="26">
        <f t="shared" ref="B81:B144" si="1">IFERROR(IF(B80+1&lt;=$H$7,B80+1,""),"")</f>
        <v>67</v>
      </c>
      <c r="C81" s="27">
        <f>IF(Tableau3[[#This Row],[Échéance (mois)]]="","",EOMONTH(C80,1))</f>
        <v>45991</v>
      </c>
      <c r="D81" s="34">
        <f>IF(Tableau3[[#This Row],[Échéance (mois)]]="","",H80)</f>
        <v>202742.44601177986</v>
      </c>
      <c r="E81" s="35">
        <f>IF(Tableau3[[#This Row],[Échéance (mois)]]="","",$H$8)</f>
        <v>999.84081559087281</v>
      </c>
      <c r="F81" s="34">
        <f>IF(Tableau3[[#This Row],[Échéance (mois)]]="","",Tableau3[[#This Row],[Capital amorti]]*$C$8%/12)</f>
        <v>253.42805751472483</v>
      </c>
      <c r="G81" s="35">
        <f>IF(Tableau3[[#This Row],[Échéance (mois)]]="","",Tableau3[[#This Row],[Mensualité]]-Tableau3[[#This Row],[Intérêt]])</f>
        <v>746.41275807614795</v>
      </c>
      <c r="H81" s="34">
        <f>IF(Tableau3[[#This Row],[Échéance (mois)]]="","",Tableau3[[#This Row],[Capital amorti]]-Tableau3[[#This Row],[Capital]])</f>
        <v>201996.0332537037</v>
      </c>
    </row>
    <row r="82" spans="2:8" ht="28.15" customHeight="1" x14ac:dyDescent="0.25">
      <c r="B82" s="26">
        <f t="shared" si="1"/>
        <v>68</v>
      </c>
      <c r="C82" s="27">
        <f>IF(Tableau3[[#This Row],[Échéance (mois)]]="","",EOMONTH(C81,1))</f>
        <v>46022</v>
      </c>
      <c r="D82" s="34">
        <f>IF(Tableau3[[#This Row],[Échéance (mois)]]="","",H81)</f>
        <v>201996.0332537037</v>
      </c>
      <c r="E82" s="35">
        <f>IF(Tableau3[[#This Row],[Échéance (mois)]]="","",$H$8)</f>
        <v>999.84081559087281</v>
      </c>
      <c r="F82" s="34">
        <f>IF(Tableau3[[#This Row],[Échéance (mois)]]="","",Tableau3[[#This Row],[Capital amorti]]*$C$8%/12)</f>
        <v>252.49504156712962</v>
      </c>
      <c r="G82" s="35">
        <f>IF(Tableau3[[#This Row],[Échéance (mois)]]="","",Tableau3[[#This Row],[Mensualité]]-Tableau3[[#This Row],[Intérêt]])</f>
        <v>747.34577402374316</v>
      </c>
      <c r="H82" s="34">
        <f>IF(Tableau3[[#This Row],[Échéance (mois)]]="","",Tableau3[[#This Row],[Capital amorti]]-Tableau3[[#This Row],[Capital]])</f>
        <v>201248.68747967997</v>
      </c>
    </row>
    <row r="83" spans="2:8" ht="28.15" customHeight="1" x14ac:dyDescent="0.25">
      <c r="B83" s="26">
        <f t="shared" si="1"/>
        <v>69</v>
      </c>
      <c r="C83" s="27">
        <f>IF(Tableau3[[#This Row],[Échéance (mois)]]="","",EOMONTH(C82,1))</f>
        <v>46053</v>
      </c>
      <c r="D83" s="34">
        <f>IF(Tableau3[[#This Row],[Échéance (mois)]]="","",H82)</f>
        <v>201248.68747967997</v>
      </c>
      <c r="E83" s="35">
        <f>IF(Tableau3[[#This Row],[Échéance (mois)]]="","",$H$8)</f>
        <v>999.84081559087281</v>
      </c>
      <c r="F83" s="34">
        <f>IF(Tableau3[[#This Row],[Échéance (mois)]]="","",Tableau3[[#This Row],[Capital amorti]]*$C$8%/12)</f>
        <v>251.56085934959995</v>
      </c>
      <c r="G83" s="35">
        <f>IF(Tableau3[[#This Row],[Échéance (mois)]]="","",Tableau3[[#This Row],[Mensualité]]-Tableau3[[#This Row],[Intérêt]])</f>
        <v>748.27995624127288</v>
      </c>
      <c r="H83" s="34">
        <f>IF(Tableau3[[#This Row],[Échéance (mois)]]="","",Tableau3[[#This Row],[Capital amorti]]-Tableau3[[#This Row],[Capital]])</f>
        <v>200500.40752343868</v>
      </c>
    </row>
    <row r="84" spans="2:8" ht="28.15" customHeight="1" x14ac:dyDescent="0.25">
      <c r="B84" s="26">
        <f t="shared" si="1"/>
        <v>70</v>
      </c>
      <c r="C84" s="27">
        <f>IF(Tableau3[[#This Row],[Échéance (mois)]]="","",EOMONTH(C83,1))</f>
        <v>46081</v>
      </c>
      <c r="D84" s="34">
        <f>IF(Tableau3[[#This Row],[Échéance (mois)]]="","",H83)</f>
        <v>200500.40752343868</v>
      </c>
      <c r="E84" s="35">
        <f>IF(Tableau3[[#This Row],[Échéance (mois)]]="","",$H$8)</f>
        <v>999.84081559087281</v>
      </c>
      <c r="F84" s="34">
        <f>IF(Tableau3[[#This Row],[Échéance (mois)]]="","",Tableau3[[#This Row],[Capital amorti]]*$C$8%/12)</f>
        <v>250.62550940429833</v>
      </c>
      <c r="G84" s="35">
        <f>IF(Tableau3[[#This Row],[Échéance (mois)]]="","",Tableau3[[#This Row],[Mensualité]]-Tableau3[[#This Row],[Intérêt]])</f>
        <v>749.21530618657448</v>
      </c>
      <c r="H84" s="34">
        <f>IF(Tableau3[[#This Row],[Échéance (mois)]]="","",Tableau3[[#This Row],[Capital amorti]]-Tableau3[[#This Row],[Capital]])</f>
        <v>199751.1922172521</v>
      </c>
    </row>
    <row r="85" spans="2:8" ht="28.15" customHeight="1" x14ac:dyDescent="0.25">
      <c r="B85" s="26">
        <f t="shared" si="1"/>
        <v>71</v>
      </c>
      <c r="C85" s="27">
        <f>IF(Tableau3[[#This Row],[Échéance (mois)]]="","",EOMONTH(C84,1))</f>
        <v>46112</v>
      </c>
      <c r="D85" s="34">
        <f>IF(Tableau3[[#This Row],[Échéance (mois)]]="","",H84)</f>
        <v>199751.1922172521</v>
      </c>
      <c r="E85" s="35">
        <f>IF(Tableau3[[#This Row],[Échéance (mois)]]="","",$H$8)</f>
        <v>999.84081559087281</v>
      </c>
      <c r="F85" s="34">
        <f>IF(Tableau3[[#This Row],[Échéance (mois)]]="","",Tableau3[[#This Row],[Capital amorti]]*$C$8%/12)</f>
        <v>249.6889902715651</v>
      </c>
      <c r="G85" s="35">
        <f>IF(Tableau3[[#This Row],[Échéance (mois)]]="","",Tableau3[[#This Row],[Mensualité]]-Tableau3[[#This Row],[Intérêt]])</f>
        <v>750.1518253193077</v>
      </c>
      <c r="H85" s="34">
        <f>IF(Tableau3[[#This Row],[Échéance (mois)]]="","",Tableau3[[#This Row],[Capital amorti]]-Tableau3[[#This Row],[Capital]])</f>
        <v>199001.04039193279</v>
      </c>
    </row>
    <row r="86" spans="2:8" ht="28.15" customHeight="1" x14ac:dyDescent="0.25">
      <c r="B86" s="26">
        <f t="shared" si="1"/>
        <v>72</v>
      </c>
      <c r="C86" s="27">
        <f>IF(Tableau3[[#This Row],[Échéance (mois)]]="","",EOMONTH(C85,1))</f>
        <v>46142</v>
      </c>
      <c r="D86" s="34">
        <f>IF(Tableau3[[#This Row],[Échéance (mois)]]="","",H85)</f>
        <v>199001.04039193279</v>
      </c>
      <c r="E86" s="35">
        <f>IF(Tableau3[[#This Row],[Échéance (mois)]]="","",$H$8)</f>
        <v>999.84081559087281</v>
      </c>
      <c r="F86" s="34">
        <f>IF(Tableau3[[#This Row],[Échéance (mois)]]="","",Tableau3[[#This Row],[Capital amorti]]*$C$8%/12)</f>
        <v>248.75130048991596</v>
      </c>
      <c r="G86" s="35">
        <f>IF(Tableau3[[#This Row],[Échéance (mois)]]="","",Tableau3[[#This Row],[Mensualité]]-Tableau3[[#This Row],[Intérêt]])</f>
        <v>751.08951510095687</v>
      </c>
      <c r="H86" s="34">
        <f>IF(Tableau3[[#This Row],[Échéance (mois)]]="","",Tableau3[[#This Row],[Capital amorti]]-Tableau3[[#This Row],[Capital]])</f>
        <v>198249.95087683183</v>
      </c>
    </row>
    <row r="87" spans="2:8" ht="28.15" customHeight="1" x14ac:dyDescent="0.25">
      <c r="B87" s="26">
        <f t="shared" si="1"/>
        <v>73</v>
      </c>
      <c r="C87" s="27">
        <f>IF(Tableau3[[#This Row],[Échéance (mois)]]="","",EOMONTH(C86,1))</f>
        <v>46173</v>
      </c>
      <c r="D87" s="34">
        <f>IF(Tableau3[[#This Row],[Échéance (mois)]]="","",H86)</f>
        <v>198249.95087683183</v>
      </c>
      <c r="E87" s="35">
        <f>IF(Tableau3[[#This Row],[Échéance (mois)]]="","",$H$8)</f>
        <v>999.84081559087281</v>
      </c>
      <c r="F87" s="34">
        <f>IF(Tableau3[[#This Row],[Échéance (mois)]]="","",Tableau3[[#This Row],[Capital amorti]]*$C$8%/12)</f>
        <v>247.81243859603978</v>
      </c>
      <c r="G87" s="35">
        <f>IF(Tableau3[[#This Row],[Échéance (mois)]]="","",Tableau3[[#This Row],[Mensualité]]-Tableau3[[#This Row],[Intérêt]])</f>
        <v>752.02837699483302</v>
      </c>
      <c r="H87" s="34">
        <f>IF(Tableau3[[#This Row],[Échéance (mois)]]="","",Tableau3[[#This Row],[Capital amorti]]-Tableau3[[#This Row],[Capital]])</f>
        <v>197497.922499837</v>
      </c>
    </row>
    <row r="88" spans="2:8" ht="28.15" customHeight="1" x14ac:dyDescent="0.25">
      <c r="B88" s="26">
        <f t="shared" si="1"/>
        <v>74</v>
      </c>
      <c r="C88" s="27">
        <f>IF(Tableau3[[#This Row],[Échéance (mois)]]="","",EOMONTH(C87,1))</f>
        <v>46203</v>
      </c>
      <c r="D88" s="34">
        <f>IF(Tableau3[[#This Row],[Échéance (mois)]]="","",H87)</f>
        <v>197497.922499837</v>
      </c>
      <c r="E88" s="35">
        <f>IF(Tableau3[[#This Row],[Échéance (mois)]]="","",$H$8)</f>
        <v>999.84081559087281</v>
      </c>
      <c r="F88" s="34">
        <f>IF(Tableau3[[#This Row],[Échéance (mois)]]="","",Tableau3[[#This Row],[Capital amorti]]*$C$8%/12)</f>
        <v>246.87240312479625</v>
      </c>
      <c r="G88" s="35">
        <f>IF(Tableau3[[#This Row],[Échéance (mois)]]="","",Tableau3[[#This Row],[Mensualité]]-Tableau3[[#This Row],[Intérêt]])</f>
        <v>752.96841246607653</v>
      </c>
      <c r="H88" s="34">
        <f>IF(Tableau3[[#This Row],[Échéance (mois)]]="","",Tableau3[[#This Row],[Capital amorti]]-Tableau3[[#This Row],[Capital]])</f>
        <v>196744.95408737092</v>
      </c>
    </row>
    <row r="89" spans="2:8" ht="28.15" customHeight="1" x14ac:dyDescent="0.25">
      <c r="B89" s="26">
        <f t="shared" si="1"/>
        <v>75</v>
      </c>
      <c r="C89" s="27">
        <f>IF(Tableau3[[#This Row],[Échéance (mois)]]="","",EOMONTH(C88,1))</f>
        <v>46234</v>
      </c>
      <c r="D89" s="34">
        <f>IF(Tableau3[[#This Row],[Échéance (mois)]]="","",H88)</f>
        <v>196744.95408737092</v>
      </c>
      <c r="E89" s="35">
        <f>IF(Tableau3[[#This Row],[Échéance (mois)]]="","",$H$8)</f>
        <v>999.84081559087281</v>
      </c>
      <c r="F89" s="34">
        <f>IF(Tableau3[[#This Row],[Échéance (mois)]]="","",Tableau3[[#This Row],[Capital amorti]]*$C$8%/12)</f>
        <v>245.93119260921364</v>
      </c>
      <c r="G89" s="35">
        <f>IF(Tableau3[[#This Row],[Échéance (mois)]]="","",Tableau3[[#This Row],[Mensualité]]-Tableau3[[#This Row],[Intérêt]])</f>
        <v>753.90962298165914</v>
      </c>
      <c r="H89" s="34">
        <f>IF(Tableau3[[#This Row],[Échéance (mois)]]="","",Tableau3[[#This Row],[Capital amorti]]-Tableau3[[#This Row],[Capital]])</f>
        <v>195991.04446438927</v>
      </c>
    </row>
    <row r="90" spans="2:8" ht="28.15" customHeight="1" x14ac:dyDescent="0.25">
      <c r="B90" s="26">
        <f t="shared" si="1"/>
        <v>76</v>
      </c>
      <c r="C90" s="27">
        <f>IF(Tableau3[[#This Row],[Échéance (mois)]]="","",EOMONTH(C89,1))</f>
        <v>46265</v>
      </c>
      <c r="D90" s="34">
        <f>IF(Tableau3[[#This Row],[Échéance (mois)]]="","",H89)</f>
        <v>195991.04446438927</v>
      </c>
      <c r="E90" s="35">
        <f>IF(Tableau3[[#This Row],[Échéance (mois)]]="","",$H$8)</f>
        <v>999.84081559087281</v>
      </c>
      <c r="F90" s="34">
        <f>IF(Tableau3[[#This Row],[Échéance (mois)]]="","",Tableau3[[#This Row],[Capital amorti]]*$C$8%/12)</f>
        <v>244.98880558048657</v>
      </c>
      <c r="G90" s="35">
        <f>IF(Tableau3[[#This Row],[Échéance (mois)]]="","",Tableau3[[#This Row],[Mensualité]]-Tableau3[[#This Row],[Intérêt]])</f>
        <v>754.85201001038627</v>
      </c>
      <c r="H90" s="34">
        <f>IF(Tableau3[[#This Row],[Échéance (mois)]]="","",Tableau3[[#This Row],[Capital amorti]]-Tableau3[[#This Row],[Capital]])</f>
        <v>195236.19245437888</v>
      </c>
    </row>
    <row r="91" spans="2:8" ht="28.15" customHeight="1" x14ac:dyDescent="0.25">
      <c r="B91" s="26">
        <f t="shared" si="1"/>
        <v>77</v>
      </c>
      <c r="C91" s="27">
        <f>IF(Tableau3[[#This Row],[Échéance (mois)]]="","",EOMONTH(C90,1))</f>
        <v>46295</v>
      </c>
      <c r="D91" s="34">
        <f>IF(Tableau3[[#This Row],[Échéance (mois)]]="","",H90)</f>
        <v>195236.19245437888</v>
      </c>
      <c r="E91" s="35">
        <f>IF(Tableau3[[#This Row],[Échéance (mois)]]="","",$H$8)</f>
        <v>999.84081559087281</v>
      </c>
      <c r="F91" s="34">
        <f>IF(Tableau3[[#This Row],[Échéance (mois)]]="","",Tableau3[[#This Row],[Capital amorti]]*$C$8%/12)</f>
        <v>244.04524056797359</v>
      </c>
      <c r="G91" s="35">
        <f>IF(Tableau3[[#This Row],[Échéance (mois)]]="","",Tableau3[[#This Row],[Mensualité]]-Tableau3[[#This Row],[Intérêt]])</f>
        <v>755.79557502289924</v>
      </c>
      <c r="H91" s="34">
        <f>IF(Tableau3[[#This Row],[Échéance (mois)]]="","",Tableau3[[#This Row],[Capital amorti]]-Tableau3[[#This Row],[Capital]])</f>
        <v>194480.39687935598</v>
      </c>
    </row>
    <row r="92" spans="2:8" ht="28.15" customHeight="1" x14ac:dyDescent="0.25">
      <c r="B92" s="26">
        <f t="shared" si="1"/>
        <v>78</v>
      </c>
      <c r="C92" s="27">
        <f>IF(Tableau3[[#This Row],[Échéance (mois)]]="","",EOMONTH(C91,1))</f>
        <v>46326</v>
      </c>
      <c r="D92" s="34">
        <f>IF(Tableau3[[#This Row],[Échéance (mois)]]="","",H91)</f>
        <v>194480.39687935598</v>
      </c>
      <c r="E92" s="35">
        <f>IF(Tableau3[[#This Row],[Échéance (mois)]]="","",$H$8)</f>
        <v>999.84081559087281</v>
      </c>
      <c r="F92" s="34">
        <f>IF(Tableau3[[#This Row],[Échéance (mois)]]="","",Tableau3[[#This Row],[Capital amorti]]*$C$8%/12)</f>
        <v>243.10049609919497</v>
      </c>
      <c r="G92" s="35">
        <f>IF(Tableau3[[#This Row],[Échéance (mois)]]="","",Tableau3[[#This Row],[Mensualité]]-Tableau3[[#This Row],[Intérêt]])</f>
        <v>756.74031949167784</v>
      </c>
      <c r="H92" s="34">
        <f>IF(Tableau3[[#This Row],[Échéance (mois)]]="","",Tableau3[[#This Row],[Capital amorti]]-Tableau3[[#This Row],[Capital]])</f>
        <v>193723.65655986429</v>
      </c>
    </row>
    <row r="93" spans="2:8" ht="28.15" customHeight="1" x14ac:dyDescent="0.25">
      <c r="B93" s="26">
        <f t="shared" si="1"/>
        <v>79</v>
      </c>
      <c r="C93" s="27">
        <f>IF(Tableau3[[#This Row],[Échéance (mois)]]="","",EOMONTH(C92,1))</f>
        <v>46356</v>
      </c>
      <c r="D93" s="34">
        <f>IF(Tableau3[[#This Row],[Échéance (mois)]]="","",H92)</f>
        <v>193723.65655986429</v>
      </c>
      <c r="E93" s="35">
        <f>IF(Tableau3[[#This Row],[Échéance (mois)]]="","",$H$8)</f>
        <v>999.84081559087281</v>
      </c>
      <c r="F93" s="34">
        <f>IF(Tableau3[[#This Row],[Échéance (mois)]]="","",Tableau3[[#This Row],[Capital amorti]]*$C$8%/12)</f>
        <v>242.15457069983037</v>
      </c>
      <c r="G93" s="35">
        <f>IF(Tableau3[[#This Row],[Échéance (mois)]]="","",Tableau3[[#This Row],[Mensualité]]-Tableau3[[#This Row],[Intérêt]])</f>
        <v>757.68624489104241</v>
      </c>
      <c r="H93" s="34">
        <f>IF(Tableau3[[#This Row],[Échéance (mois)]]="","",Tableau3[[#This Row],[Capital amorti]]-Tableau3[[#This Row],[Capital]])</f>
        <v>192965.97031497324</v>
      </c>
    </row>
    <row r="94" spans="2:8" ht="28.15" customHeight="1" x14ac:dyDescent="0.25">
      <c r="B94" s="26">
        <f t="shared" si="1"/>
        <v>80</v>
      </c>
      <c r="C94" s="27">
        <f>IF(Tableau3[[#This Row],[Échéance (mois)]]="","",EOMONTH(C93,1))</f>
        <v>46387</v>
      </c>
      <c r="D94" s="34">
        <f>IF(Tableau3[[#This Row],[Échéance (mois)]]="","",H93)</f>
        <v>192965.97031497324</v>
      </c>
      <c r="E94" s="35">
        <f>IF(Tableau3[[#This Row],[Échéance (mois)]]="","",$H$8)</f>
        <v>999.84081559087281</v>
      </c>
      <c r="F94" s="34">
        <f>IF(Tableau3[[#This Row],[Échéance (mois)]]="","",Tableau3[[#This Row],[Capital amorti]]*$C$8%/12)</f>
        <v>241.20746289371652</v>
      </c>
      <c r="G94" s="35">
        <f>IF(Tableau3[[#This Row],[Échéance (mois)]]="","",Tableau3[[#This Row],[Mensualité]]-Tableau3[[#This Row],[Intérêt]])</f>
        <v>758.63335269715628</v>
      </c>
      <c r="H94" s="34">
        <f>IF(Tableau3[[#This Row],[Échéance (mois)]]="","",Tableau3[[#This Row],[Capital amorti]]-Tableau3[[#This Row],[Capital]])</f>
        <v>192207.33696227608</v>
      </c>
    </row>
    <row r="95" spans="2:8" ht="28.15" customHeight="1" x14ac:dyDescent="0.25">
      <c r="B95" s="26">
        <f t="shared" si="1"/>
        <v>81</v>
      </c>
      <c r="C95" s="27">
        <f>IF(Tableau3[[#This Row],[Échéance (mois)]]="","",EOMONTH(C94,1))</f>
        <v>46418</v>
      </c>
      <c r="D95" s="34">
        <f>IF(Tableau3[[#This Row],[Échéance (mois)]]="","",H94)</f>
        <v>192207.33696227608</v>
      </c>
      <c r="E95" s="35">
        <f>IF(Tableau3[[#This Row],[Échéance (mois)]]="","",$H$8)</f>
        <v>999.84081559087281</v>
      </c>
      <c r="F95" s="34">
        <f>IF(Tableau3[[#This Row],[Échéance (mois)]]="","",Tableau3[[#This Row],[Capital amorti]]*$C$8%/12)</f>
        <v>240.2591712028451</v>
      </c>
      <c r="G95" s="35">
        <f>IF(Tableau3[[#This Row],[Échéance (mois)]]="","",Tableau3[[#This Row],[Mensualité]]-Tableau3[[#This Row],[Intérêt]])</f>
        <v>759.58164438802771</v>
      </c>
      <c r="H95" s="34">
        <f>IF(Tableau3[[#This Row],[Échéance (mois)]]="","",Tableau3[[#This Row],[Capital amorti]]-Tableau3[[#This Row],[Capital]])</f>
        <v>191447.75531788805</v>
      </c>
    </row>
    <row r="96" spans="2:8" ht="28.15" customHeight="1" x14ac:dyDescent="0.25">
      <c r="B96" s="26">
        <f t="shared" si="1"/>
        <v>82</v>
      </c>
      <c r="C96" s="27">
        <f>IF(Tableau3[[#This Row],[Échéance (mois)]]="","",EOMONTH(C95,1))</f>
        <v>46446</v>
      </c>
      <c r="D96" s="34">
        <f>IF(Tableau3[[#This Row],[Échéance (mois)]]="","",H95)</f>
        <v>191447.75531788805</v>
      </c>
      <c r="E96" s="35">
        <f>IF(Tableau3[[#This Row],[Échéance (mois)]]="","",$H$8)</f>
        <v>999.84081559087281</v>
      </c>
      <c r="F96" s="34">
        <f>IF(Tableau3[[#This Row],[Échéance (mois)]]="","",Tableau3[[#This Row],[Capital amorti]]*$C$8%/12)</f>
        <v>239.30969414736003</v>
      </c>
      <c r="G96" s="35">
        <f>IF(Tableau3[[#This Row],[Échéance (mois)]]="","",Tableau3[[#This Row],[Mensualité]]-Tableau3[[#This Row],[Intérêt]])</f>
        <v>760.5311214435128</v>
      </c>
      <c r="H96" s="34">
        <f>IF(Tableau3[[#This Row],[Échéance (mois)]]="","",Tableau3[[#This Row],[Capital amorti]]-Tableau3[[#This Row],[Capital]])</f>
        <v>190687.22419644453</v>
      </c>
    </row>
    <row r="97" spans="2:8" ht="28.15" customHeight="1" x14ac:dyDescent="0.25">
      <c r="B97" s="26">
        <f t="shared" si="1"/>
        <v>83</v>
      </c>
      <c r="C97" s="27">
        <f>IF(Tableau3[[#This Row],[Échéance (mois)]]="","",EOMONTH(C96,1))</f>
        <v>46477</v>
      </c>
      <c r="D97" s="34">
        <f>IF(Tableau3[[#This Row],[Échéance (mois)]]="","",H96)</f>
        <v>190687.22419644453</v>
      </c>
      <c r="E97" s="35">
        <f>IF(Tableau3[[#This Row],[Échéance (mois)]]="","",$H$8)</f>
        <v>999.84081559087281</v>
      </c>
      <c r="F97" s="34">
        <f>IF(Tableau3[[#This Row],[Échéance (mois)]]="","",Tableau3[[#This Row],[Capital amorti]]*$C$8%/12)</f>
        <v>238.35903024555566</v>
      </c>
      <c r="G97" s="35">
        <f>IF(Tableau3[[#This Row],[Échéance (mois)]]="","",Tableau3[[#This Row],[Mensualité]]-Tableau3[[#This Row],[Intérêt]])</f>
        <v>761.48178534531712</v>
      </c>
      <c r="H97" s="34">
        <f>IF(Tableau3[[#This Row],[Échéance (mois)]]="","",Tableau3[[#This Row],[Capital amorti]]-Tableau3[[#This Row],[Capital]])</f>
        <v>189925.7424110992</v>
      </c>
    </row>
    <row r="98" spans="2:8" ht="28.15" customHeight="1" x14ac:dyDescent="0.25">
      <c r="B98" s="26">
        <f t="shared" si="1"/>
        <v>84</v>
      </c>
      <c r="C98" s="27">
        <f>IF(Tableau3[[#This Row],[Échéance (mois)]]="","",EOMONTH(C97,1))</f>
        <v>46507</v>
      </c>
      <c r="D98" s="34">
        <f>IF(Tableau3[[#This Row],[Échéance (mois)]]="","",H97)</f>
        <v>189925.7424110992</v>
      </c>
      <c r="E98" s="35">
        <f>IF(Tableau3[[#This Row],[Échéance (mois)]]="","",$H$8)</f>
        <v>999.84081559087281</v>
      </c>
      <c r="F98" s="34">
        <f>IF(Tableau3[[#This Row],[Échéance (mois)]]="","",Tableau3[[#This Row],[Capital amorti]]*$C$8%/12)</f>
        <v>237.40717801387402</v>
      </c>
      <c r="G98" s="35">
        <f>IF(Tableau3[[#This Row],[Échéance (mois)]]="","",Tableau3[[#This Row],[Mensualité]]-Tableau3[[#This Row],[Intérêt]])</f>
        <v>762.43363757699876</v>
      </c>
      <c r="H98" s="34">
        <f>IF(Tableau3[[#This Row],[Échéance (mois)]]="","",Tableau3[[#This Row],[Capital amorti]]-Tableau3[[#This Row],[Capital]])</f>
        <v>189163.30877352221</v>
      </c>
    </row>
    <row r="99" spans="2:8" ht="28.15" customHeight="1" x14ac:dyDescent="0.25">
      <c r="B99" s="26">
        <f t="shared" si="1"/>
        <v>85</v>
      </c>
      <c r="C99" s="27">
        <f>IF(Tableau3[[#This Row],[Échéance (mois)]]="","",EOMONTH(C98,1))</f>
        <v>46538</v>
      </c>
      <c r="D99" s="34">
        <f>IF(Tableau3[[#This Row],[Échéance (mois)]]="","",H98)</f>
        <v>189163.30877352221</v>
      </c>
      <c r="E99" s="35">
        <f>IF(Tableau3[[#This Row],[Échéance (mois)]]="","",$H$8)</f>
        <v>999.84081559087281</v>
      </c>
      <c r="F99" s="34">
        <f>IF(Tableau3[[#This Row],[Échéance (mois)]]="","",Tableau3[[#This Row],[Capital amorti]]*$C$8%/12)</f>
        <v>236.45413596690275</v>
      </c>
      <c r="G99" s="35">
        <f>IF(Tableau3[[#This Row],[Échéance (mois)]]="","",Tableau3[[#This Row],[Mensualité]]-Tableau3[[#This Row],[Intérêt]])</f>
        <v>763.38667962397005</v>
      </c>
      <c r="H99" s="34">
        <f>IF(Tableau3[[#This Row],[Échéance (mois)]]="","",Tableau3[[#This Row],[Capital amorti]]-Tableau3[[#This Row],[Capital]])</f>
        <v>188399.92209389823</v>
      </c>
    </row>
    <row r="100" spans="2:8" ht="28.15" customHeight="1" x14ac:dyDescent="0.25">
      <c r="B100" s="26">
        <f t="shared" si="1"/>
        <v>86</v>
      </c>
      <c r="C100" s="27">
        <f>IF(Tableau3[[#This Row],[Échéance (mois)]]="","",EOMONTH(C99,1))</f>
        <v>46568</v>
      </c>
      <c r="D100" s="34">
        <f>IF(Tableau3[[#This Row],[Échéance (mois)]]="","",H99)</f>
        <v>188399.92209389823</v>
      </c>
      <c r="E100" s="35">
        <f>IF(Tableau3[[#This Row],[Échéance (mois)]]="","",$H$8)</f>
        <v>999.84081559087281</v>
      </c>
      <c r="F100" s="34">
        <f>IF(Tableau3[[#This Row],[Échéance (mois)]]="","",Tableau3[[#This Row],[Capital amorti]]*$C$8%/12)</f>
        <v>235.49990261737278</v>
      </c>
      <c r="G100" s="35">
        <f>IF(Tableau3[[#This Row],[Échéance (mois)]]="","",Tableau3[[#This Row],[Mensualité]]-Tableau3[[#This Row],[Intérêt]])</f>
        <v>764.34091297350005</v>
      </c>
      <c r="H100" s="34">
        <f>IF(Tableau3[[#This Row],[Échéance (mois)]]="","",Tableau3[[#This Row],[Capital amorti]]-Tableau3[[#This Row],[Capital]])</f>
        <v>187635.58118092472</v>
      </c>
    </row>
    <row r="101" spans="2:8" ht="28.15" customHeight="1" x14ac:dyDescent="0.25">
      <c r="B101" s="26">
        <f t="shared" si="1"/>
        <v>87</v>
      </c>
      <c r="C101" s="27">
        <f>IF(Tableau3[[#This Row],[Échéance (mois)]]="","",EOMONTH(C100,1))</f>
        <v>46599</v>
      </c>
      <c r="D101" s="34">
        <f>IF(Tableau3[[#This Row],[Échéance (mois)]]="","",H100)</f>
        <v>187635.58118092472</v>
      </c>
      <c r="E101" s="35">
        <f>IF(Tableau3[[#This Row],[Échéance (mois)]]="","",$H$8)</f>
        <v>999.84081559087281</v>
      </c>
      <c r="F101" s="34">
        <f>IF(Tableau3[[#This Row],[Échéance (mois)]]="","",Tableau3[[#This Row],[Capital amorti]]*$C$8%/12)</f>
        <v>234.54447647615589</v>
      </c>
      <c r="G101" s="35">
        <f>IF(Tableau3[[#This Row],[Échéance (mois)]]="","",Tableau3[[#This Row],[Mensualité]]-Tableau3[[#This Row],[Intérêt]])</f>
        <v>765.29633911471694</v>
      </c>
      <c r="H101" s="34">
        <f>IF(Tableau3[[#This Row],[Échéance (mois)]]="","",Tableau3[[#This Row],[Capital amorti]]-Tableau3[[#This Row],[Capital]])</f>
        <v>186870.28484181</v>
      </c>
    </row>
    <row r="102" spans="2:8" ht="28.15" customHeight="1" x14ac:dyDescent="0.25">
      <c r="B102" s="26">
        <f t="shared" si="1"/>
        <v>88</v>
      </c>
      <c r="C102" s="27">
        <f>IF(Tableau3[[#This Row],[Échéance (mois)]]="","",EOMONTH(C101,1))</f>
        <v>46630</v>
      </c>
      <c r="D102" s="34">
        <f>IF(Tableau3[[#This Row],[Échéance (mois)]]="","",H101)</f>
        <v>186870.28484181</v>
      </c>
      <c r="E102" s="35">
        <f>IF(Tableau3[[#This Row],[Échéance (mois)]]="","",$H$8)</f>
        <v>999.84081559087281</v>
      </c>
      <c r="F102" s="34">
        <f>IF(Tableau3[[#This Row],[Échéance (mois)]]="","",Tableau3[[#This Row],[Capital amorti]]*$C$8%/12)</f>
        <v>233.58785605226251</v>
      </c>
      <c r="G102" s="35">
        <f>IF(Tableau3[[#This Row],[Échéance (mois)]]="","",Tableau3[[#This Row],[Mensualité]]-Tableau3[[#This Row],[Intérêt]])</f>
        <v>766.2529595386103</v>
      </c>
      <c r="H102" s="34">
        <f>IF(Tableau3[[#This Row],[Échéance (mois)]]="","",Tableau3[[#This Row],[Capital amorti]]-Tableau3[[#This Row],[Capital]])</f>
        <v>186104.0318822714</v>
      </c>
    </row>
    <row r="103" spans="2:8" ht="28.15" customHeight="1" x14ac:dyDescent="0.25">
      <c r="B103" s="26">
        <f t="shared" si="1"/>
        <v>89</v>
      </c>
      <c r="C103" s="27">
        <f>IF(Tableau3[[#This Row],[Échéance (mois)]]="","",EOMONTH(C102,1))</f>
        <v>46660</v>
      </c>
      <c r="D103" s="34">
        <f>IF(Tableau3[[#This Row],[Échéance (mois)]]="","",H102)</f>
        <v>186104.0318822714</v>
      </c>
      <c r="E103" s="35">
        <f>IF(Tableau3[[#This Row],[Échéance (mois)]]="","",$H$8)</f>
        <v>999.84081559087281</v>
      </c>
      <c r="F103" s="34">
        <f>IF(Tableau3[[#This Row],[Échéance (mois)]]="","",Tableau3[[#This Row],[Capital amorti]]*$C$8%/12)</f>
        <v>232.63003985283925</v>
      </c>
      <c r="G103" s="35">
        <f>IF(Tableau3[[#This Row],[Échéance (mois)]]="","",Tableau3[[#This Row],[Mensualité]]-Tableau3[[#This Row],[Intérêt]])</f>
        <v>767.21077573803359</v>
      </c>
      <c r="H103" s="34">
        <f>IF(Tableau3[[#This Row],[Échéance (mois)]]="","",Tableau3[[#This Row],[Capital amorti]]-Tableau3[[#This Row],[Capital]])</f>
        <v>185336.82110653337</v>
      </c>
    </row>
    <row r="104" spans="2:8" ht="28.15" customHeight="1" x14ac:dyDescent="0.25">
      <c r="B104" s="26">
        <f t="shared" si="1"/>
        <v>90</v>
      </c>
      <c r="C104" s="27">
        <f>IF(Tableau3[[#This Row],[Échéance (mois)]]="","",EOMONTH(C103,1))</f>
        <v>46691</v>
      </c>
      <c r="D104" s="34">
        <f>IF(Tableau3[[#This Row],[Échéance (mois)]]="","",H103)</f>
        <v>185336.82110653337</v>
      </c>
      <c r="E104" s="35">
        <f>IF(Tableau3[[#This Row],[Échéance (mois)]]="","",$H$8)</f>
        <v>999.84081559087281</v>
      </c>
      <c r="F104" s="34">
        <f>IF(Tableau3[[#This Row],[Échéance (mois)]]="","",Tableau3[[#This Row],[Capital amorti]]*$C$8%/12)</f>
        <v>231.67102638316669</v>
      </c>
      <c r="G104" s="35">
        <f>IF(Tableau3[[#This Row],[Échéance (mois)]]="","",Tableau3[[#This Row],[Mensualité]]-Tableau3[[#This Row],[Intérêt]])</f>
        <v>768.16978920770612</v>
      </c>
      <c r="H104" s="34">
        <f>IF(Tableau3[[#This Row],[Échéance (mois)]]="","",Tableau3[[#This Row],[Capital amorti]]-Tableau3[[#This Row],[Capital]])</f>
        <v>184568.65131732568</v>
      </c>
    </row>
    <row r="105" spans="2:8" ht="28.15" customHeight="1" x14ac:dyDescent="0.25">
      <c r="B105" s="26">
        <f t="shared" si="1"/>
        <v>91</v>
      </c>
      <c r="C105" s="27">
        <f>IF(Tableau3[[#This Row],[Échéance (mois)]]="","",EOMONTH(C104,1))</f>
        <v>46721</v>
      </c>
      <c r="D105" s="34">
        <f>IF(Tableau3[[#This Row],[Échéance (mois)]]="","",H104)</f>
        <v>184568.65131732568</v>
      </c>
      <c r="E105" s="35">
        <f>IF(Tableau3[[#This Row],[Échéance (mois)]]="","",$H$8)</f>
        <v>999.84081559087281</v>
      </c>
      <c r="F105" s="34">
        <f>IF(Tableau3[[#This Row],[Échéance (mois)]]="","",Tableau3[[#This Row],[Capital amorti]]*$C$8%/12)</f>
        <v>230.7108141466571</v>
      </c>
      <c r="G105" s="35">
        <f>IF(Tableau3[[#This Row],[Échéance (mois)]]="","",Tableau3[[#This Row],[Mensualité]]-Tableau3[[#This Row],[Intérêt]])</f>
        <v>769.13000144421574</v>
      </c>
      <c r="H105" s="34">
        <f>IF(Tableau3[[#This Row],[Échéance (mois)]]="","",Tableau3[[#This Row],[Capital amorti]]-Tableau3[[#This Row],[Capital]])</f>
        <v>183799.52131588146</v>
      </c>
    </row>
    <row r="106" spans="2:8" ht="28.15" customHeight="1" x14ac:dyDescent="0.25">
      <c r="B106" s="26">
        <f t="shared" si="1"/>
        <v>92</v>
      </c>
      <c r="C106" s="27">
        <f>IF(Tableau3[[#This Row],[Échéance (mois)]]="","",EOMONTH(C105,1))</f>
        <v>46752</v>
      </c>
      <c r="D106" s="34">
        <f>IF(Tableau3[[#This Row],[Échéance (mois)]]="","",H105)</f>
        <v>183799.52131588146</v>
      </c>
      <c r="E106" s="35">
        <f>IF(Tableau3[[#This Row],[Échéance (mois)]]="","",$H$8)</f>
        <v>999.84081559087281</v>
      </c>
      <c r="F106" s="34">
        <f>IF(Tableau3[[#This Row],[Échéance (mois)]]="","",Tableau3[[#This Row],[Capital amorti]]*$C$8%/12)</f>
        <v>229.74940164485182</v>
      </c>
      <c r="G106" s="35">
        <f>IF(Tableau3[[#This Row],[Échéance (mois)]]="","",Tableau3[[#This Row],[Mensualité]]-Tableau3[[#This Row],[Intérêt]])</f>
        <v>770.09141394602102</v>
      </c>
      <c r="H106" s="34">
        <f>IF(Tableau3[[#This Row],[Échéance (mois)]]="","",Tableau3[[#This Row],[Capital amorti]]-Tableau3[[#This Row],[Capital]])</f>
        <v>183029.42990193545</v>
      </c>
    </row>
    <row r="107" spans="2:8" ht="28.15" customHeight="1" x14ac:dyDescent="0.25">
      <c r="B107" s="26">
        <f t="shared" si="1"/>
        <v>93</v>
      </c>
      <c r="C107" s="27">
        <f>IF(Tableau3[[#This Row],[Échéance (mois)]]="","",EOMONTH(C106,1))</f>
        <v>46783</v>
      </c>
      <c r="D107" s="34">
        <f>IF(Tableau3[[#This Row],[Échéance (mois)]]="","",H106)</f>
        <v>183029.42990193545</v>
      </c>
      <c r="E107" s="35">
        <f>IF(Tableau3[[#This Row],[Échéance (mois)]]="","",$H$8)</f>
        <v>999.84081559087281</v>
      </c>
      <c r="F107" s="34">
        <f>IF(Tableau3[[#This Row],[Échéance (mois)]]="","",Tableau3[[#This Row],[Capital amorti]]*$C$8%/12)</f>
        <v>228.7867873774193</v>
      </c>
      <c r="G107" s="35">
        <f>IF(Tableau3[[#This Row],[Échéance (mois)]]="","",Tableau3[[#This Row],[Mensualité]]-Tableau3[[#This Row],[Intérêt]])</f>
        <v>771.05402821345353</v>
      </c>
      <c r="H107" s="34">
        <f>IF(Tableau3[[#This Row],[Échéance (mois)]]="","",Tableau3[[#This Row],[Capital amorti]]-Tableau3[[#This Row],[Capital]])</f>
        <v>182258.37587372199</v>
      </c>
    </row>
    <row r="108" spans="2:8" ht="28.15" customHeight="1" x14ac:dyDescent="0.25">
      <c r="B108" s="26">
        <f t="shared" si="1"/>
        <v>94</v>
      </c>
      <c r="C108" s="27">
        <f>IF(Tableau3[[#This Row],[Échéance (mois)]]="","",EOMONTH(C107,1))</f>
        <v>46812</v>
      </c>
      <c r="D108" s="34">
        <f>IF(Tableau3[[#This Row],[Échéance (mois)]]="","",H107)</f>
        <v>182258.37587372199</v>
      </c>
      <c r="E108" s="35">
        <f>IF(Tableau3[[#This Row],[Échéance (mois)]]="","",$H$8)</f>
        <v>999.84081559087281</v>
      </c>
      <c r="F108" s="34">
        <f>IF(Tableau3[[#This Row],[Échéance (mois)]]="","",Tableau3[[#This Row],[Capital amorti]]*$C$8%/12)</f>
        <v>227.82296984215247</v>
      </c>
      <c r="G108" s="35">
        <f>IF(Tableau3[[#This Row],[Échéance (mois)]]="","",Tableau3[[#This Row],[Mensualité]]-Tableau3[[#This Row],[Intérêt]])</f>
        <v>772.01784574872033</v>
      </c>
      <c r="H108" s="34">
        <f>IF(Tableau3[[#This Row],[Échéance (mois)]]="","",Tableau3[[#This Row],[Capital amorti]]-Tableau3[[#This Row],[Capital]])</f>
        <v>181486.35802797327</v>
      </c>
    </row>
    <row r="109" spans="2:8" ht="28.15" customHeight="1" x14ac:dyDescent="0.25">
      <c r="B109" s="26">
        <f t="shared" si="1"/>
        <v>95</v>
      </c>
      <c r="C109" s="27">
        <f>IF(Tableau3[[#This Row],[Échéance (mois)]]="","",EOMONTH(C108,1))</f>
        <v>46843</v>
      </c>
      <c r="D109" s="34">
        <f>IF(Tableau3[[#This Row],[Échéance (mois)]]="","",H108)</f>
        <v>181486.35802797327</v>
      </c>
      <c r="E109" s="35">
        <f>IF(Tableau3[[#This Row],[Échéance (mois)]]="","",$H$8)</f>
        <v>999.84081559087281</v>
      </c>
      <c r="F109" s="34">
        <f>IF(Tableau3[[#This Row],[Échéance (mois)]]="","",Tableau3[[#This Row],[Capital amorti]]*$C$8%/12)</f>
        <v>226.85794753496657</v>
      </c>
      <c r="G109" s="35">
        <f>IF(Tableau3[[#This Row],[Échéance (mois)]]="","",Tableau3[[#This Row],[Mensualité]]-Tableau3[[#This Row],[Intérêt]])</f>
        <v>772.98286805590624</v>
      </c>
      <c r="H109" s="34">
        <f>IF(Tableau3[[#This Row],[Échéance (mois)]]="","",Tableau3[[#This Row],[Capital amorti]]-Tableau3[[#This Row],[Capital]])</f>
        <v>180713.37515991737</v>
      </c>
    </row>
    <row r="110" spans="2:8" ht="28.15" customHeight="1" x14ac:dyDescent="0.25">
      <c r="B110" s="26">
        <f t="shared" si="1"/>
        <v>96</v>
      </c>
      <c r="C110" s="27">
        <f>IF(Tableau3[[#This Row],[Échéance (mois)]]="","",EOMONTH(C109,1))</f>
        <v>46873</v>
      </c>
      <c r="D110" s="34">
        <f>IF(Tableau3[[#This Row],[Échéance (mois)]]="","",H109)</f>
        <v>180713.37515991737</v>
      </c>
      <c r="E110" s="35">
        <f>IF(Tableau3[[#This Row],[Échéance (mois)]]="","",$H$8)</f>
        <v>999.84081559087281</v>
      </c>
      <c r="F110" s="34">
        <f>IF(Tableau3[[#This Row],[Échéance (mois)]]="","",Tableau3[[#This Row],[Capital amorti]]*$C$8%/12)</f>
        <v>225.8917189498967</v>
      </c>
      <c r="G110" s="35">
        <f>IF(Tableau3[[#This Row],[Échéance (mois)]]="","",Tableau3[[#This Row],[Mensualité]]-Tableau3[[#This Row],[Intérêt]])</f>
        <v>773.94909664097611</v>
      </c>
      <c r="H110" s="34">
        <f>IF(Tableau3[[#This Row],[Échéance (mois)]]="","",Tableau3[[#This Row],[Capital amorti]]-Tableau3[[#This Row],[Capital]])</f>
        <v>179939.42606327639</v>
      </c>
    </row>
    <row r="111" spans="2:8" ht="28.15" customHeight="1" x14ac:dyDescent="0.25">
      <c r="B111" s="26">
        <f t="shared" si="1"/>
        <v>97</v>
      </c>
      <c r="C111" s="27">
        <f>IF(Tableau3[[#This Row],[Échéance (mois)]]="","",EOMONTH(C110,1))</f>
        <v>46904</v>
      </c>
      <c r="D111" s="34">
        <f>IF(Tableau3[[#This Row],[Échéance (mois)]]="","",H110)</f>
        <v>179939.42606327639</v>
      </c>
      <c r="E111" s="35">
        <f>IF(Tableau3[[#This Row],[Échéance (mois)]]="","",$H$8)</f>
        <v>999.84081559087281</v>
      </c>
      <c r="F111" s="34">
        <f>IF(Tableau3[[#This Row],[Échéance (mois)]]="","",Tableau3[[#This Row],[Capital amorti]]*$C$8%/12)</f>
        <v>224.92428257909549</v>
      </c>
      <c r="G111" s="35">
        <f>IF(Tableau3[[#This Row],[Échéance (mois)]]="","",Tableau3[[#This Row],[Mensualité]]-Tableau3[[#This Row],[Intérêt]])</f>
        <v>774.91653301177735</v>
      </c>
      <c r="H111" s="34">
        <f>IF(Tableau3[[#This Row],[Échéance (mois)]]="","",Tableau3[[#This Row],[Capital amorti]]-Tableau3[[#This Row],[Capital]])</f>
        <v>179164.50953026462</v>
      </c>
    </row>
    <row r="112" spans="2:8" ht="28.15" customHeight="1" x14ac:dyDescent="0.25">
      <c r="B112" s="26">
        <f t="shared" si="1"/>
        <v>98</v>
      </c>
      <c r="C112" s="27">
        <f>IF(Tableau3[[#This Row],[Échéance (mois)]]="","",EOMONTH(C111,1))</f>
        <v>46934</v>
      </c>
      <c r="D112" s="34">
        <f>IF(Tableau3[[#This Row],[Échéance (mois)]]="","",H111)</f>
        <v>179164.50953026462</v>
      </c>
      <c r="E112" s="35">
        <f>IF(Tableau3[[#This Row],[Échéance (mois)]]="","",$H$8)</f>
        <v>999.84081559087281</v>
      </c>
      <c r="F112" s="34">
        <f>IF(Tableau3[[#This Row],[Échéance (mois)]]="","",Tableau3[[#This Row],[Capital amorti]]*$C$8%/12)</f>
        <v>223.95563691283076</v>
      </c>
      <c r="G112" s="35">
        <f>IF(Tableau3[[#This Row],[Échéance (mois)]]="","",Tableau3[[#This Row],[Mensualité]]-Tableau3[[#This Row],[Intérêt]])</f>
        <v>775.88517867804205</v>
      </c>
      <c r="H112" s="34">
        <f>IF(Tableau3[[#This Row],[Échéance (mois)]]="","",Tableau3[[#This Row],[Capital amorti]]-Tableau3[[#This Row],[Capital]])</f>
        <v>178388.62435158659</v>
      </c>
    </row>
    <row r="113" spans="2:8" ht="28.15" customHeight="1" x14ac:dyDescent="0.25">
      <c r="B113" s="26">
        <f t="shared" si="1"/>
        <v>99</v>
      </c>
      <c r="C113" s="27">
        <f>IF(Tableau3[[#This Row],[Échéance (mois)]]="","",EOMONTH(C112,1))</f>
        <v>46965</v>
      </c>
      <c r="D113" s="34">
        <f>IF(Tableau3[[#This Row],[Échéance (mois)]]="","",H112)</f>
        <v>178388.62435158659</v>
      </c>
      <c r="E113" s="35">
        <f>IF(Tableau3[[#This Row],[Échéance (mois)]]="","",$H$8)</f>
        <v>999.84081559087281</v>
      </c>
      <c r="F113" s="34">
        <f>IF(Tableau3[[#This Row],[Échéance (mois)]]="","",Tableau3[[#This Row],[Capital amorti]]*$C$8%/12)</f>
        <v>222.98578043948325</v>
      </c>
      <c r="G113" s="35">
        <f>IF(Tableau3[[#This Row],[Échéance (mois)]]="","",Tableau3[[#This Row],[Mensualité]]-Tableau3[[#This Row],[Intérêt]])</f>
        <v>776.85503515138953</v>
      </c>
      <c r="H113" s="34">
        <f>IF(Tableau3[[#This Row],[Échéance (mois)]]="","",Tableau3[[#This Row],[Capital amorti]]-Tableau3[[#This Row],[Capital]])</f>
        <v>177611.76931643521</v>
      </c>
    </row>
    <row r="114" spans="2:8" ht="28.15" customHeight="1" x14ac:dyDescent="0.25">
      <c r="B114" s="26">
        <f t="shared" si="1"/>
        <v>100</v>
      </c>
      <c r="C114" s="27">
        <f>IF(Tableau3[[#This Row],[Échéance (mois)]]="","",EOMONTH(C113,1))</f>
        <v>46996</v>
      </c>
      <c r="D114" s="34">
        <f>IF(Tableau3[[#This Row],[Échéance (mois)]]="","",H113)</f>
        <v>177611.76931643521</v>
      </c>
      <c r="E114" s="35">
        <f>IF(Tableau3[[#This Row],[Échéance (mois)]]="","",$H$8)</f>
        <v>999.84081559087281</v>
      </c>
      <c r="F114" s="34">
        <f>IF(Tableau3[[#This Row],[Échéance (mois)]]="","",Tableau3[[#This Row],[Capital amorti]]*$C$8%/12)</f>
        <v>222.014711645544</v>
      </c>
      <c r="G114" s="35">
        <f>IF(Tableau3[[#This Row],[Échéance (mois)]]="","",Tableau3[[#This Row],[Mensualité]]-Tableau3[[#This Row],[Intérêt]])</f>
        <v>777.82610394532878</v>
      </c>
      <c r="H114" s="34">
        <f>IF(Tableau3[[#This Row],[Échéance (mois)]]="","",Tableau3[[#This Row],[Capital amorti]]-Tableau3[[#This Row],[Capital]])</f>
        <v>176833.94321248989</v>
      </c>
    </row>
    <row r="115" spans="2:8" ht="28.15" customHeight="1" x14ac:dyDescent="0.25">
      <c r="B115" s="26">
        <f t="shared" si="1"/>
        <v>101</v>
      </c>
      <c r="C115" s="27">
        <f>IF(Tableau3[[#This Row],[Échéance (mois)]]="","",EOMONTH(C114,1))</f>
        <v>47026</v>
      </c>
      <c r="D115" s="34">
        <f>IF(Tableau3[[#This Row],[Échéance (mois)]]="","",H114)</f>
        <v>176833.94321248989</v>
      </c>
      <c r="E115" s="35">
        <f>IF(Tableau3[[#This Row],[Échéance (mois)]]="","",$H$8)</f>
        <v>999.84081559087281</v>
      </c>
      <c r="F115" s="34">
        <f>IF(Tableau3[[#This Row],[Échéance (mois)]]="","",Tableau3[[#This Row],[Capital amorti]]*$C$8%/12)</f>
        <v>221.04242901561236</v>
      </c>
      <c r="G115" s="35">
        <f>IF(Tableau3[[#This Row],[Échéance (mois)]]="","",Tableau3[[#This Row],[Mensualité]]-Tableau3[[#This Row],[Intérêt]])</f>
        <v>778.79838657526045</v>
      </c>
      <c r="H115" s="34">
        <f>IF(Tableau3[[#This Row],[Échéance (mois)]]="","",Tableau3[[#This Row],[Capital amorti]]-Tableau3[[#This Row],[Capital]])</f>
        <v>176055.14482591464</v>
      </c>
    </row>
    <row r="116" spans="2:8" ht="28.15" customHeight="1" x14ac:dyDescent="0.25">
      <c r="B116" s="26">
        <f t="shared" si="1"/>
        <v>102</v>
      </c>
      <c r="C116" s="27">
        <f>IF(Tableau3[[#This Row],[Échéance (mois)]]="","",EOMONTH(C115,1))</f>
        <v>47057</v>
      </c>
      <c r="D116" s="34">
        <f>IF(Tableau3[[#This Row],[Échéance (mois)]]="","",H115)</f>
        <v>176055.14482591464</v>
      </c>
      <c r="E116" s="35">
        <f>IF(Tableau3[[#This Row],[Échéance (mois)]]="","",$H$8)</f>
        <v>999.84081559087281</v>
      </c>
      <c r="F116" s="34">
        <f>IF(Tableau3[[#This Row],[Échéance (mois)]]="","",Tableau3[[#This Row],[Capital amorti]]*$C$8%/12)</f>
        <v>220.06893103239329</v>
      </c>
      <c r="G116" s="35">
        <f>IF(Tableau3[[#This Row],[Échéance (mois)]]="","",Tableau3[[#This Row],[Mensualité]]-Tableau3[[#This Row],[Intérêt]])</f>
        <v>779.77188455847954</v>
      </c>
      <c r="H116" s="34">
        <f>IF(Tableau3[[#This Row],[Échéance (mois)]]="","",Tableau3[[#This Row],[Capital amorti]]-Tableau3[[#This Row],[Capital]])</f>
        <v>175275.37294135615</v>
      </c>
    </row>
    <row r="117" spans="2:8" ht="28.15" customHeight="1" x14ac:dyDescent="0.25">
      <c r="B117" s="26">
        <f t="shared" si="1"/>
        <v>103</v>
      </c>
      <c r="C117" s="27">
        <f>IF(Tableau3[[#This Row],[Échéance (mois)]]="","",EOMONTH(C116,1))</f>
        <v>47087</v>
      </c>
      <c r="D117" s="34">
        <f>IF(Tableau3[[#This Row],[Échéance (mois)]]="","",H116)</f>
        <v>175275.37294135615</v>
      </c>
      <c r="E117" s="35">
        <f>IF(Tableau3[[#This Row],[Échéance (mois)]]="","",$H$8)</f>
        <v>999.84081559087281</v>
      </c>
      <c r="F117" s="34">
        <f>IF(Tableau3[[#This Row],[Échéance (mois)]]="","",Tableau3[[#This Row],[Capital amorti]]*$C$8%/12)</f>
        <v>219.0942161766952</v>
      </c>
      <c r="G117" s="35">
        <f>IF(Tableau3[[#This Row],[Échéance (mois)]]="","",Tableau3[[#This Row],[Mensualité]]-Tableau3[[#This Row],[Intérêt]])</f>
        <v>780.74659941417758</v>
      </c>
      <c r="H117" s="34">
        <f>IF(Tableau3[[#This Row],[Échéance (mois)]]="","",Tableau3[[#This Row],[Capital amorti]]-Tableau3[[#This Row],[Capital]])</f>
        <v>174494.62634194197</v>
      </c>
    </row>
    <row r="118" spans="2:8" ht="28.15" customHeight="1" x14ac:dyDescent="0.25">
      <c r="B118" s="26">
        <f t="shared" si="1"/>
        <v>104</v>
      </c>
      <c r="C118" s="27">
        <f>IF(Tableau3[[#This Row],[Échéance (mois)]]="","",EOMONTH(C117,1))</f>
        <v>47118</v>
      </c>
      <c r="D118" s="34">
        <f>IF(Tableau3[[#This Row],[Échéance (mois)]]="","",H117)</f>
        <v>174494.62634194197</v>
      </c>
      <c r="E118" s="35">
        <f>IF(Tableau3[[#This Row],[Échéance (mois)]]="","",$H$8)</f>
        <v>999.84081559087281</v>
      </c>
      <c r="F118" s="34">
        <f>IF(Tableau3[[#This Row],[Échéance (mois)]]="","",Tableau3[[#This Row],[Capital amorti]]*$C$8%/12)</f>
        <v>218.11828292742746</v>
      </c>
      <c r="G118" s="35">
        <f>IF(Tableau3[[#This Row],[Échéance (mois)]]="","",Tableau3[[#This Row],[Mensualité]]-Tableau3[[#This Row],[Intérêt]])</f>
        <v>781.72253266344535</v>
      </c>
      <c r="H118" s="34">
        <f>IF(Tableau3[[#This Row],[Échéance (mois)]]="","",Tableau3[[#This Row],[Capital amorti]]-Tableau3[[#This Row],[Capital]])</f>
        <v>173712.90380927853</v>
      </c>
    </row>
    <row r="119" spans="2:8" ht="28.15" customHeight="1" x14ac:dyDescent="0.25">
      <c r="B119" s="26">
        <f t="shared" si="1"/>
        <v>105</v>
      </c>
      <c r="C119" s="27">
        <f>IF(Tableau3[[#This Row],[Échéance (mois)]]="","",EOMONTH(C118,1))</f>
        <v>47149</v>
      </c>
      <c r="D119" s="34">
        <f>IF(Tableau3[[#This Row],[Échéance (mois)]]="","",H118)</f>
        <v>173712.90380927853</v>
      </c>
      <c r="E119" s="35">
        <f>IF(Tableau3[[#This Row],[Échéance (mois)]]="","",$H$8)</f>
        <v>999.84081559087281</v>
      </c>
      <c r="F119" s="34">
        <f>IF(Tableau3[[#This Row],[Échéance (mois)]]="","",Tableau3[[#This Row],[Capital amorti]]*$C$8%/12)</f>
        <v>217.14112976159814</v>
      </c>
      <c r="G119" s="35">
        <f>IF(Tableau3[[#This Row],[Échéance (mois)]]="","",Tableau3[[#This Row],[Mensualité]]-Tableau3[[#This Row],[Intérêt]])</f>
        <v>782.6996858292747</v>
      </c>
      <c r="H119" s="34">
        <f>IF(Tableau3[[#This Row],[Échéance (mois)]]="","",Tableau3[[#This Row],[Capital amorti]]-Tableau3[[#This Row],[Capital]])</f>
        <v>172930.20412344925</v>
      </c>
    </row>
    <row r="120" spans="2:8" ht="28.15" customHeight="1" x14ac:dyDescent="0.25">
      <c r="B120" s="26">
        <f t="shared" si="1"/>
        <v>106</v>
      </c>
      <c r="C120" s="27">
        <f>IF(Tableau3[[#This Row],[Échéance (mois)]]="","",EOMONTH(C119,1))</f>
        <v>47177</v>
      </c>
      <c r="D120" s="34">
        <f>IF(Tableau3[[#This Row],[Échéance (mois)]]="","",H119)</f>
        <v>172930.20412344925</v>
      </c>
      <c r="E120" s="35">
        <f>IF(Tableau3[[#This Row],[Échéance (mois)]]="","",$H$8)</f>
        <v>999.84081559087281</v>
      </c>
      <c r="F120" s="34">
        <f>IF(Tableau3[[#This Row],[Échéance (mois)]]="","",Tableau3[[#This Row],[Capital amorti]]*$C$8%/12)</f>
        <v>216.16275515431155</v>
      </c>
      <c r="G120" s="35">
        <f>IF(Tableau3[[#This Row],[Échéance (mois)]]="","",Tableau3[[#This Row],[Mensualité]]-Tableau3[[#This Row],[Intérêt]])</f>
        <v>783.67806043656128</v>
      </c>
      <c r="H120" s="34">
        <f>IF(Tableau3[[#This Row],[Échéance (mois)]]="","",Tableau3[[#This Row],[Capital amorti]]-Tableau3[[#This Row],[Capital]])</f>
        <v>172146.52606301269</v>
      </c>
    </row>
    <row r="121" spans="2:8" ht="28.15" customHeight="1" x14ac:dyDescent="0.25">
      <c r="B121" s="26">
        <f t="shared" si="1"/>
        <v>107</v>
      </c>
      <c r="C121" s="27">
        <f>IF(Tableau3[[#This Row],[Échéance (mois)]]="","",EOMONTH(C120,1))</f>
        <v>47208</v>
      </c>
      <c r="D121" s="34">
        <f>IF(Tableau3[[#This Row],[Échéance (mois)]]="","",H120)</f>
        <v>172146.52606301269</v>
      </c>
      <c r="E121" s="35">
        <f>IF(Tableau3[[#This Row],[Échéance (mois)]]="","",$H$8)</f>
        <v>999.84081559087281</v>
      </c>
      <c r="F121" s="34">
        <f>IF(Tableau3[[#This Row],[Échéance (mois)]]="","",Tableau3[[#This Row],[Capital amorti]]*$C$8%/12)</f>
        <v>215.18315757876584</v>
      </c>
      <c r="G121" s="35">
        <f>IF(Tableau3[[#This Row],[Échéance (mois)]]="","",Tableau3[[#This Row],[Mensualité]]-Tableau3[[#This Row],[Intérêt]])</f>
        <v>784.65765801210694</v>
      </c>
      <c r="H121" s="34">
        <f>IF(Tableau3[[#This Row],[Échéance (mois)]]="","",Tableau3[[#This Row],[Capital amorti]]-Tableau3[[#This Row],[Capital]])</f>
        <v>171361.86840500057</v>
      </c>
    </row>
    <row r="122" spans="2:8" ht="28.15" customHeight="1" x14ac:dyDescent="0.25">
      <c r="B122" s="26">
        <f t="shared" si="1"/>
        <v>108</v>
      </c>
      <c r="C122" s="27">
        <f>IF(Tableau3[[#This Row],[Échéance (mois)]]="","",EOMONTH(C121,1))</f>
        <v>47238</v>
      </c>
      <c r="D122" s="34">
        <f>IF(Tableau3[[#This Row],[Échéance (mois)]]="","",H121)</f>
        <v>171361.86840500057</v>
      </c>
      <c r="E122" s="35">
        <f>IF(Tableau3[[#This Row],[Échéance (mois)]]="","",$H$8)</f>
        <v>999.84081559087281</v>
      </c>
      <c r="F122" s="34">
        <f>IF(Tableau3[[#This Row],[Échéance (mois)]]="","",Tableau3[[#This Row],[Capital amorti]]*$C$8%/12)</f>
        <v>214.20233550625071</v>
      </c>
      <c r="G122" s="35">
        <f>IF(Tableau3[[#This Row],[Échéance (mois)]]="","",Tableau3[[#This Row],[Mensualité]]-Tableau3[[#This Row],[Intérêt]])</f>
        <v>785.63848008462207</v>
      </c>
      <c r="H122" s="34">
        <f>IF(Tableau3[[#This Row],[Échéance (mois)]]="","",Tableau3[[#This Row],[Capital amorti]]-Tableau3[[#This Row],[Capital]])</f>
        <v>170576.22992491594</v>
      </c>
    </row>
    <row r="123" spans="2:8" ht="28.15" customHeight="1" x14ac:dyDescent="0.25">
      <c r="B123" s="26">
        <f t="shared" si="1"/>
        <v>109</v>
      </c>
      <c r="C123" s="27">
        <f>IF(Tableau3[[#This Row],[Échéance (mois)]]="","",EOMONTH(C122,1))</f>
        <v>47269</v>
      </c>
      <c r="D123" s="34">
        <f>IF(Tableau3[[#This Row],[Échéance (mois)]]="","",H122)</f>
        <v>170576.22992491594</v>
      </c>
      <c r="E123" s="35">
        <f>IF(Tableau3[[#This Row],[Échéance (mois)]]="","",$H$8)</f>
        <v>999.84081559087281</v>
      </c>
      <c r="F123" s="34">
        <f>IF(Tableau3[[#This Row],[Échéance (mois)]]="","",Tableau3[[#This Row],[Capital amorti]]*$C$8%/12)</f>
        <v>213.22028740614493</v>
      </c>
      <c r="G123" s="35">
        <f>IF(Tableau3[[#This Row],[Échéance (mois)]]="","",Tableau3[[#This Row],[Mensualité]]-Tableau3[[#This Row],[Intérêt]])</f>
        <v>786.62052818472785</v>
      </c>
      <c r="H123" s="34">
        <f>IF(Tableau3[[#This Row],[Échéance (mois)]]="","",Tableau3[[#This Row],[Capital amorti]]-Tableau3[[#This Row],[Capital]])</f>
        <v>169789.60939673122</v>
      </c>
    </row>
    <row r="124" spans="2:8" ht="28.15" customHeight="1" x14ac:dyDescent="0.25">
      <c r="B124" s="26">
        <f t="shared" si="1"/>
        <v>110</v>
      </c>
      <c r="C124" s="27">
        <f>IF(Tableau3[[#This Row],[Échéance (mois)]]="","",EOMONTH(C123,1))</f>
        <v>47299</v>
      </c>
      <c r="D124" s="34">
        <f>IF(Tableau3[[#This Row],[Échéance (mois)]]="","",H123)</f>
        <v>169789.60939673122</v>
      </c>
      <c r="E124" s="35">
        <f>IF(Tableau3[[#This Row],[Échéance (mois)]]="","",$H$8)</f>
        <v>999.84081559087281</v>
      </c>
      <c r="F124" s="34">
        <f>IF(Tableau3[[#This Row],[Échéance (mois)]]="","",Tableau3[[#This Row],[Capital amorti]]*$C$8%/12)</f>
        <v>212.23701174591403</v>
      </c>
      <c r="G124" s="35">
        <f>IF(Tableau3[[#This Row],[Échéance (mois)]]="","",Tableau3[[#This Row],[Mensualité]]-Tableau3[[#This Row],[Intérêt]])</f>
        <v>787.60380384495875</v>
      </c>
      <c r="H124" s="34">
        <f>IF(Tableau3[[#This Row],[Échéance (mois)]]="","",Tableau3[[#This Row],[Capital amorti]]-Tableau3[[#This Row],[Capital]])</f>
        <v>169002.00559288627</v>
      </c>
    </row>
    <row r="125" spans="2:8" ht="28.15" customHeight="1" x14ac:dyDescent="0.25">
      <c r="B125" s="26">
        <f t="shared" si="1"/>
        <v>111</v>
      </c>
      <c r="C125" s="27">
        <f>IF(Tableau3[[#This Row],[Échéance (mois)]]="","",EOMONTH(C124,1))</f>
        <v>47330</v>
      </c>
      <c r="D125" s="34">
        <f>IF(Tableau3[[#This Row],[Échéance (mois)]]="","",H124)</f>
        <v>169002.00559288627</v>
      </c>
      <c r="E125" s="35">
        <f>IF(Tableau3[[#This Row],[Échéance (mois)]]="","",$H$8)</f>
        <v>999.84081559087281</v>
      </c>
      <c r="F125" s="34">
        <f>IF(Tableau3[[#This Row],[Échéance (mois)]]="","",Tableau3[[#This Row],[Capital amorti]]*$C$8%/12)</f>
        <v>211.25250699110782</v>
      </c>
      <c r="G125" s="35">
        <f>IF(Tableau3[[#This Row],[Échéance (mois)]]="","",Tableau3[[#This Row],[Mensualité]]-Tableau3[[#This Row],[Intérêt]])</f>
        <v>788.58830859976501</v>
      </c>
      <c r="H125" s="34">
        <f>IF(Tableau3[[#This Row],[Échéance (mois)]]="","",Tableau3[[#This Row],[Capital amorti]]-Tableau3[[#This Row],[Capital]])</f>
        <v>168213.41728428649</v>
      </c>
    </row>
    <row r="126" spans="2:8" ht="28.15" customHeight="1" x14ac:dyDescent="0.25">
      <c r="B126" s="26">
        <f t="shared" si="1"/>
        <v>112</v>
      </c>
      <c r="C126" s="27">
        <f>IF(Tableau3[[#This Row],[Échéance (mois)]]="","",EOMONTH(C125,1))</f>
        <v>47361</v>
      </c>
      <c r="D126" s="34">
        <f>IF(Tableau3[[#This Row],[Échéance (mois)]]="","",H125)</f>
        <v>168213.41728428649</v>
      </c>
      <c r="E126" s="35">
        <f>IF(Tableau3[[#This Row],[Échéance (mois)]]="","",$H$8)</f>
        <v>999.84081559087281</v>
      </c>
      <c r="F126" s="34">
        <f>IF(Tableau3[[#This Row],[Échéance (mois)]]="","",Tableau3[[#This Row],[Capital amorti]]*$C$8%/12)</f>
        <v>210.26677160535812</v>
      </c>
      <c r="G126" s="35">
        <f>IF(Tableau3[[#This Row],[Échéance (mois)]]="","",Tableau3[[#This Row],[Mensualité]]-Tableau3[[#This Row],[Intérêt]])</f>
        <v>789.57404398551466</v>
      </c>
      <c r="H126" s="34">
        <f>IF(Tableau3[[#This Row],[Échéance (mois)]]="","",Tableau3[[#This Row],[Capital amorti]]-Tableau3[[#This Row],[Capital]])</f>
        <v>167423.84324030098</v>
      </c>
    </row>
    <row r="127" spans="2:8" ht="28.15" customHeight="1" x14ac:dyDescent="0.25">
      <c r="B127" s="26">
        <f t="shared" si="1"/>
        <v>113</v>
      </c>
      <c r="C127" s="27">
        <f>IF(Tableau3[[#This Row],[Échéance (mois)]]="","",EOMONTH(C126,1))</f>
        <v>47391</v>
      </c>
      <c r="D127" s="34">
        <f>IF(Tableau3[[#This Row],[Échéance (mois)]]="","",H126)</f>
        <v>167423.84324030098</v>
      </c>
      <c r="E127" s="35">
        <f>IF(Tableau3[[#This Row],[Échéance (mois)]]="","",$H$8)</f>
        <v>999.84081559087281</v>
      </c>
      <c r="F127" s="34">
        <f>IF(Tableau3[[#This Row],[Échéance (mois)]]="","",Tableau3[[#This Row],[Capital amorti]]*$C$8%/12)</f>
        <v>209.27980405037621</v>
      </c>
      <c r="G127" s="35">
        <f>IF(Tableau3[[#This Row],[Échéance (mois)]]="","",Tableau3[[#This Row],[Mensualité]]-Tableau3[[#This Row],[Intérêt]])</f>
        <v>790.56101154049657</v>
      </c>
      <c r="H127" s="34">
        <f>IF(Tableau3[[#This Row],[Échéance (mois)]]="","",Tableau3[[#This Row],[Capital amorti]]-Tableau3[[#This Row],[Capital]])</f>
        <v>166633.28222876048</v>
      </c>
    </row>
    <row r="128" spans="2:8" ht="28.15" customHeight="1" x14ac:dyDescent="0.25">
      <c r="B128" s="26">
        <f t="shared" si="1"/>
        <v>114</v>
      </c>
      <c r="C128" s="27">
        <f>IF(Tableau3[[#This Row],[Échéance (mois)]]="","",EOMONTH(C127,1))</f>
        <v>47422</v>
      </c>
      <c r="D128" s="34">
        <f>IF(Tableau3[[#This Row],[Échéance (mois)]]="","",H127)</f>
        <v>166633.28222876048</v>
      </c>
      <c r="E128" s="35">
        <f>IF(Tableau3[[#This Row],[Échéance (mois)]]="","",$H$8)</f>
        <v>999.84081559087281</v>
      </c>
      <c r="F128" s="34">
        <f>IF(Tableau3[[#This Row],[Échéance (mois)]]="","",Tableau3[[#This Row],[Capital amorti]]*$C$8%/12)</f>
        <v>208.29160278595057</v>
      </c>
      <c r="G128" s="35">
        <f>IF(Tableau3[[#This Row],[Échéance (mois)]]="","",Tableau3[[#This Row],[Mensualité]]-Tableau3[[#This Row],[Intérêt]])</f>
        <v>791.54921280492226</v>
      </c>
      <c r="H128" s="34">
        <f>IF(Tableau3[[#This Row],[Échéance (mois)]]="","",Tableau3[[#This Row],[Capital amorti]]-Tableau3[[#This Row],[Capital]])</f>
        <v>165841.73301595557</v>
      </c>
    </row>
    <row r="129" spans="2:8" ht="28.15" customHeight="1" x14ac:dyDescent="0.25">
      <c r="B129" s="26">
        <f t="shared" si="1"/>
        <v>115</v>
      </c>
      <c r="C129" s="27">
        <f>IF(Tableau3[[#This Row],[Échéance (mois)]]="","",EOMONTH(C128,1))</f>
        <v>47452</v>
      </c>
      <c r="D129" s="34">
        <f>IF(Tableau3[[#This Row],[Échéance (mois)]]="","",H128)</f>
        <v>165841.73301595557</v>
      </c>
      <c r="E129" s="35">
        <f>IF(Tableau3[[#This Row],[Échéance (mois)]]="","",$H$8)</f>
        <v>999.84081559087281</v>
      </c>
      <c r="F129" s="34">
        <f>IF(Tableau3[[#This Row],[Échéance (mois)]]="","",Tableau3[[#This Row],[Capital amorti]]*$C$8%/12)</f>
        <v>207.30216626994445</v>
      </c>
      <c r="G129" s="35">
        <f>IF(Tableau3[[#This Row],[Échéance (mois)]]="","",Tableau3[[#This Row],[Mensualité]]-Tableau3[[#This Row],[Intérêt]])</f>
        <v>792.53864932092836</v>
      </c>
      <c r="H129" s="34">
        <f>IF(Tableau3[[#This Row],[Échéance (mois)]]="","",Tableau3[[#This Row],[Capital amorti]]-Tableau3[[#This Row],[Capital]])</f>
        <v>165049.19436663465</v>
      </c>
    </row>
    <row r="130" spans="2:8" ht="28.15" customHeight="1" x14ac:dyDescent="0.25">
      <c r="B130" s="26">
        <f t="shared" si="1"/>
        <v>116</v>
      </c>
      <c r="C130" s="27">
        <f>IF(Tableau3[[#This Row],[Échéance (mois)]]="","",EOMONTH(C129,1))</f>
        <v>47483</v>
      </c>
      <c r="D130" s="34">
        <f>IF(Tableau3[[#This Row],[Échéance (mois)]]="","",H129)</f>
        <v>165049.19436663465</v>
      </c>
      <c r="E130" s="35">
        <f>IF(Tableau3[[#This Row],[Échéance (mois)]]="","",$H$8)</f>
        <v>999.84081559087281</v>
      </c>
      <c r="F130" s="34">
        <f>IF(Tableau3[[#This Row],[Échéance (mois)]]="","",Tableau3[[#This Row],[Capital amorti]]*$C$8%/12)</f>
        <v>206.31149295829331</v>
      </c>
      <c r="G130" s="35">
        <f>IF(Tableau3[[#This Row],[Échéance (mois)]]="","",Tableau3[[#This Row],[Mensualité]]-Tableau3[[#This Row],[Intérêt]])</f>
        <v>793.52932263257946</v>
      </c>
      <c r="H130" s="34">
        <f>IF(Tableau3[[#This Row],[Échéance (mois)]]="","",Tableau3[[#This Row],[Capital amorti]]-Tableau3[[#This Row],[Capital]])</f>
        <v>164255.66504400206</v>
      </c>
    </row>
    <row r="131" spans="2:8" ht="28.15" customHeight="1" x14ac:dyDescent="0.25">
      <c r="B131" s="26">
        <f t="shared" si="1"/>
        <v>117</v>
      </c>
      <c r="C131" s="27">
        <f>IF(Tableau3[[#This Row],[Échéance (mois)]]="","",EOMONTH(C130,1))</f>
        <v>47514</v>
      </c>
      <c r="D131" s="34">
        <f>IF(Tableau3[[#This Row],[Échéance (mois)]]="","",H130)</f>
        <v>164255.66504400206</v>
      </c>
      <c r="E131" s="35">
        <f>IF(Tableau3[[#This Row],[Échéance (mois)]]="","",$H$8)</f>
        <v>999.84081559087281</v>
      </c>
      <c r="F131" s="34">
        <f>IF(Tableau3[[#This Row],[Échéance (mois)]]="","",Tableau3[[#This Row],[Capital amorti]]*$C$8%/12)</f>
        <v>205.31958130500257</v>
      </c>
      <c r="G131" s="35">
        <f>IF(Tableau3[[#This Row],[Échéance (mois)]]="","",Tableau3[[#This Row],[Mensualité]]-Tableau3[[#This Row],[Intérêt]])</f>
        <v>794.52123428587026</v>
      </c>
      <c r="H131" s="34">
        <f>IF(Tableau3[[#This Row],[Échéance (mois)]]="","",Tableau3[[#This Row],[Capital amorti]]-Tableau3[[#This Row],[Capital]])</f>
        <v>163461.14380971619</v>
      </c>
    </row>
    <row r="132" spans="2:8" ht="28.15" customHeight="1" x14ac:dyDescent="0.25">
      <c r="B132" s="26">
        <f t="shared" si="1"/>
        <v>118</v>
      </c>
      <c r="C132" s="27">
        <f>IF(Tableau3[[#This Row],[Échéance (mois)]]="","",EOMONTH(C131,1))</f>
        <v>47542</v>
      </c>
      <c r="D132" s="34">
        <f>IF(Tableau3[[#This Row],[Échéance (mois)]]="","",H131)</f>
        <v>163461.14380971619</v>
      </c>
      <c r="E132" s="35">
        <f>IF(Tableau3[[#This Row],[Échéance (mois)]]="","",$H$8)</f>
        <v>999.84081559087281</v>
      </c>
      <c r="F132" s="34">
        <f>IF(Tableau3[[#This Row],[Échéance (mois)]]="","",Tableau3[[#This Row],[Capital amorti]]*$C$8%/12)</f>
        <v>204.32642976214524</v>
      </c>
      <c r="G132" s="35">
        <f>IF(Tableau3[[#This Row],[Échéance (mois)]]="","",Tableau3[[#This Row],[Mensualité]]-Tableau3[[#This Row],[Intérêt]])</f>
        <v>795.51438582872754</v>
      </c>
      <c r="H132" s="34">
        <f>IF(Tableau3[[#This Row],[Échéance (mois)]]="","",Tableau3[[#This Row],[Capital amorti]]-Tableau3[[#This Row],[Capital]])</f>
        <v>162665.62942388747</v>
      </c>
    </row>
    <row r="133" spans="2:8" ht="28.15" customHeight="1" x14ac:dyDescent="0.25">
      <c r="B133" s="26">
        <f t="shared" si="1"/>
        <v>119</v>
      </c>
      <c r="C133" s="27">
        <f>IF(Tableau3[[#This Row],[Échéance (mois)]]="","",EOMONTH(C132,1))</f>
        <v>47573</v>
      </c>
      <c r="D133" s="34">
        <f>IF(Tableau3[[#This Row],[Échéance (mois)]]="","",H132)</f>
        <v>162665.62942388747</v>
      </c>
      <c r="E133" s="35">
        <f>IF(Tableau3[[#This Row],[Échéance (mois)]]="","",$H$8)</f>
        <v>999.84081559087281</v>
      </c>
      <c r="F133" s="34">
        <f>IF(Tableau3[[#This Row],[Échéance (mois)]]="","",Tableau3[[#This Row],[Capital amorti]]*$C$8%/12)</f>
        <v>203.33203677985932</v>
      </c>
      <c r="G133" s="35">
        <f>IF(Tableau3[[#This Row],[Échéance (mois)]]="","",Tableau3[[#This Row],[Mensualité]]-Tableau3[[#This Row],[Intérêt]])</f>
        <v>796.50877881101349</v>
      </c>
      <c r="H133" s="34">
        <f>IF(Tableau3[[#This Row],[Échéance (mois)]]="","",Tableau3[[#This Row],[Capital amorti]]-Tableau3[[#This Row],[Capital]])</f>
        <v>161869.12064507644</v>
      </c>
    </row>
    <row r="134" spans="2:8" ht="28.15" customHeight="1" x14ac:dyDescent="0.25">
      <c r="B134" s="26">
        <f t="shared" si="1"/>
        <v>120</v>
      </c>
      <c r="C134" s="27">
        <f>IF(Tableau3[[#This Row],[Échéance (mois)]]="","",EOMONTH(C133,1))</f>
        <v>47603</v>
      </c>
      <c r="D134" s="34">
        <f>IF(Tableau3[[#This Row],[Échéance (mois)]]="","",H133)</f>
        <v>161869.12064507644</v>
      </c>
      <c r="E134" s="35">
        <f>IF(Tableau3[[#This Row],[Échéance (mois)]]="","",$H$8)</f>
        <v>999.84081559087281</v>
      </c>
      <c r="F134" s="34">
        <f>IF(Tableau3[[#This Row],[Échéance (mois)]]="","",Tableau3[[#This Row],[Capital amorti]]*$C$8%/12)</f>
        <v>202.33640080634555</v>
      </c>
      <c r="G134" s="35">
        <f>IF(Tableau3[[#This Row],[Échéance (mois)]]="","",Tableau3[[#This Row],[Mensualité]]-Tableau3[[#This Row],[Intérêt]])</f>
        <v>797.50441478452728</v>
      </c>
      <c r="H134" s="34">
        <f>IF(Tableau3[[#This Row],[Échéance (mois)]]="","",Tableau3[[#This Row],[Capital amorti]]-Tableau3[[#This Row],[Capital]])</f>
        <v>161071.61623029193</v>
      </c>
    </row>
    <row r="135" spans="2:8" ht="28.15" customHeight="1" x14ac:dyDescent="0.25">
      <c r="B135" s="26">
        <f t="shared" si="1"/>
        <v>121</v>
      </c>
      <c r="C135" s="27">
        <f>IF(Tableau3[[#This Row],[Échéance (mois)]]="","",EOMONTH(C134,1))</f>
        <v>47634</v>
      </c>
      <c r="D135" s="34">
        <f>IF(Tableau3[[#This Row],[Échéance (mois)]]="","",H134)</f>
        <v>161071.61623029193</v>
      </c>
      <c r="E135" s="35">
        <f>IF(Tableau3[[#This Row],[Échéance (mois)]]="","",$H$8)</f>
        <v>999.84081559087281</v>
      </c>
      <c r="F135" s="34">
        <f>IF(Tableau3[[#This Row],[Échéance (mois)]]="","",Tableau3[[#This Row],[Capital amorti]]*$C$8%/12)</f>
        <v>201.33952028786487</v>
      </c>
      <c r="G135" s="35">
        <f>IF(Tableau3[[#This Row],[Échéance (mois)]]="","",Tableau3[[#This Row],[Mensualité]]-Tableau3[[#This Row],[Intérêt]])</f>
        <v>798.50129530300796</v>
      </c>
      <c r="H135" s="34">
        <f>IF(Tableau3[[#This Row],[Échéance (mois)]]="","",Tableau3[[#This Row],[Capital amorti]]-Tableau3[[#This Row],[Capital]])</f>
        <v>160273.11493498893</v>
      </c>
    </row>
    <row r="136" spans="2:8" ht="28.15" customHeight="1" x14ac:dyDescent="0.25">
      <c r="B136" s="26">
        <f t="shared" si="1"/>
        <v>122</v>
      </c>
      <c r="C136" s="27">
        <f>IF(Tableau3[[#This Row],[Échéance (mois)]]="","",EOMONTH(C135,1))</f>
        <v>47664</v>
      </c>
      <c r="D136" s="34">
        <f>IF(Tableau3[[#This Row],[Échéance (mois)]]="","",H135)</f>
        <v>160273.11493498893</v>
      </c>
      <c r="E136" s="35">
        <f>IF(Tableau3[[#This Row],[Échéance (mois)]]="","",$H$8)</f>
        <v>999.84081559087281</v>
      </c>
      <c r="F136" s="34">
        <f>IF(Tableau3[[#This Row],[Échéance (mois)]]="","",Tableau3[[#This Row],[Capital amorti]]*$C$8%/12)</f>
        <v>200.34139366873615</v>
      </c>
      <c r="G136" s="35">
        <f>IF(Tableau3[[#This Row],[Échéance (mois)]]="","",Tableau3[[#This Row],[Mensualité]]-Tableau3[[#This Row],[Intérêt]])</f>
        <v>799.49942192213666</v>
      </c>
      <c r="H136" s="34">
        <f>IF(Tableau3[[#This Row],[Échéance (mois)]]="","",Tableau3[[#This Row],[Capital amorti]]-Tableau3[[#This Row],[Capital]])</f>
        <v>159473.61551306679</v>
      </c>
    </row>
    <row r="137" spans="2:8" ht="28.15" customHeight="1" x14ac:dyDescent="0.25">
      <c r="B137" s="26">
        <f t="shared" si="1"/>
        <v>123</v>
      </c>
      <c r="C137" s="27">
        <f>IF(Tableau3[[#This Row],[Échéance (mois)]]="","",EOMONTH(C136,1))</f>
        <v>47695</v>
      </c>
      <c r="D137" s="34">
        <f>IF(Tableau3[[#This Row],[Échéance (mois)]]="","",H136)</f>
        <v>159473.61551306679</v>
      </c>
      <c r="E137" s="35">
        <f>IF(Tableau3[[#This Row],[Échéance (mois)]]="","",$H$8)</f>
        <v>999.84081559087281</v>
      </c>
      <c r="F137" s="34">
        <f>IF(Tableau3[[#This Row],[Échéance (mois)]]="","",Tableau3[[#This Row],[Capital amorti]]*$C$8%/12)</f>
        <v>199.34201939133348</v>
      </c>
      <c r="G137" s="35">
        <f>IF(Tableau3[[#This Row],[Échéance (mois)]]="","",Tableau3[[#This Row],[Mensualité]]-Tableau3[[#This Row],[Intérêt]])</f>
        <v>800.49879619953936</v>
      </c>
      <c r="H137" s="34">
        <f>IF(Tableau3[[#This Row],[Échéance (mois)]]="","",Tableau3[[#This Row],[Capital amorti]]-Tableau3[[#This Row],[Capital]])</f>
        <v>158673.11671686725</v>
      </c>
    </row>
    <row r="138" spans="2:8" ht="28.15" customHeight="1" x14ac:dyDescent="0.25">
      <c r="B138" s="26">
        <f t="shared" si="1"/>
        <v>124</v>
      </c>
      <c r="C138" s="27">
        <f>IF(Tableau3[[#This Row],[Échéance (mois)]]="","",EOMONTH(C137,1))</f>
        <v>47726</v>
      </c>
      <c r="D138" s="34">
        <f>IF(Tableau3[[#This Row],[Échéance (mois)]]="","",H137)</f>
        <v>158673.11671686725</v>
      </c>
      <c r="E138" s="35">
        <f>IF(Tableau3[[#This Row],[Échéance (mois)]]="","",$H$8)</f>
        <v>999.84081559087281</v>
      </c>
      <c r="F138" s="34">
        <f>IF(Tableau3[[#This Row],[Échéance (mois)]]="","",Tableau3[[#This Row],[Capital amorti]]*$C$8%/12)</f>
        <v>198.34139589608404</v>
      </c>
      <c r="G138" s="35">
        <f>IF(Tableau3[[#This Row],[Échéance (mois)]]="","",Tableau3[[#This Row],[Mensualité]]-Tableau3[[#This Row],[Intérêt]])</f>
        <v>801.4994196947888</v>
      </c>
      <c r="H138" s="34">
        <f>IF(Tableau3[[#This Row],[Échéance (mois)]]="","",Tableau3[[#This Row],[Capital amorti]]-Tableau3[[#This Row],[Capital]])</f>
        <v>157871.61729717246</v>
      </c>
    </row>
    <row r="139" spans="2:8" ht="28.15" customHeight="1" x14ac:dyDescent="0.25">
      <c r="B139" s="26">
        <f t="shared" si="1"/>
        <v>125</v>
      </c>
      <c r="C139" s="27">
        <f>IF(Tableau3[[#This Row],[Échéance (mois)]]="","",EOMONTH(C138,1))</f>
        <v>47756</v>
      </c>
      <c r="D139" s="34">
        <f>IF(Tableau3[[#This Row],[Échéance (mois)]]="","",H138)</f>
        <v>157871.61729717246</v>
      </c>
      <c r="E139" s="35">
        <f>IF(Tableau3[[#This Row],[Échéance (mois)]]="","",$H$8)</f>
        <v>999.84081559087281</v>
      </c>
      <c r="F139" s="34">
        <f>IF(Tableau3[[#This Row],[Échéance (mois)]]="","",Tableau3[[#This Row],[Capital amorti]]*$C$8%/12)</f>
        <v>197.33952162146556</v>
      </c>
      <c r="G139" s="35">
        <f>IF(Tableau3[[#This Row],[Échéance (mois)]]="","",Tableau3[[#This Row],[Mensualité]]-Tableau3[[#This Row],[Intérêt]])</f>
        <v>802.50129396940724</v>
      </c>
      <c r="H139" s="34">
        <f>IF(Tableau3[[#This Row],[Échéance (mois)]]="","",Tableau3[[#This Row],[Capital amorti]]-Tableau3[[#This Row],[Capital]])</f>
        <v>157069.11600320306</v>
      </c>
    </row>
    <row r="140" spans="2:8" ht="28.15" customHeight="1" x14ac:dyDescent="0.25">
      <c r="B140" s="26">
        <f t="shared" si="1"/>
        <v>126</v>
      </c>
      <c r="C140" s="27">
        <f>IF(Tableau3[[#This Row],[Échéance (mois)]]="","",EOMONTH(C139,1))</f>
        <v>47787</v>
      </c>
      <c r="D140" s="34">
        <f>IF(Tableau3[[#This Row],[Échéance (mois)]]="","",H139)</f>
        <v>157069.11600320306</v>
      </c>
      <c r="E140" s="35">
        <f>IF(Tableau3[[#This Row],[Échéance (mois)]]="","",$H$8)</f>
        <v>999.84081559087281</v>
      </c>
      <c r="F140" s="34">
        <f>IF(Tableau3[[#This Row],[Échéance (mois)]]="","",Tableau3[[#This Row],[Capital amorti]]*$C$8%/12)</f>
        <v>196.33639500400383</v>
      </c>
      <c r="G140" s="35">
        <f>IF(Tableau3[[#This Row],[Échéance (mois)]]="","",Tableau3[[#This Row],[Mensualité]]-Tableau3[[#This Row],[Intérêt]])</f>
        <v>803.50442058686895</v>
      </c>
      <c r="H140" s="34">
        <f>IF(Tableau3[[#This Row],[Échéance (mois)]]="","",Tableau3[[#This Row],[Capital amorti]]-Tableau3[[#This Row],[Capital]])</f>
        <v>156265.6115826162</v>
      </c>
    </row>
    <row r="141" spans="2:8" ht="28.15" customHeight="1" x14ac:dyDescent="0.25">
      <c r="B141" s="26">
        <f t="shared" si="1"/>
        <v>127</v>
      </c>
      <c r="C141" s="27">
        <f>IF(Tableau3[[#This Row],[Échéance (mois)]]="","",EOMONTH(C140,1))</f>
        <v>47817</v>
      </c>
      <c r="D141" s="34">
        <f>IF(Tableau3[[#This Row],[Échéance (mois)]]="","",H140)</f>
        <v>156265.6115826162</v>
      </c>
      <c r="E141" s="35">
        <f>IF(Tableau3[[#This Row],[Échéance (mois)]]="","",$H$8)</f>
        <v>999.84081559087281</v>
      </c>
      <c r="F141" s="34">
        <f>IF(Tableau3[[#This Row],[Échéance (mois)]]="","",Tableau3[[#This Row],[Capital amorti]]*$C$8%/12)</f>
        <v>195.33201447827025</v>
      </c>
      <c r="G141" s="35">
        <f>IF(Tableau3[[#This Row],[Échéance (mois)]]="","",Tableau3[[#This Row],[Mensualité]]-Tableau3[[#This Row],[Intérêt]])</f>
        <v>804.50880111260255</v>
      </c>
      <c r="H141" s="34">
        <f>IF(Tableau3[[#This Row],[Échéance (mois)]]="","",Tableau3[[#This Row],[Capital amorti]]-Tableau3[[#This Row],[Capital]])</f>
        <v>155461.10278150361</v>
      </c>
    </row>
    <row r="142" spans="2:8" ht="28.15" customHeight="1" x14ac:dyDescent="0.25">
      <c r="B142" s="26">
        <f t="shared" si="1"/>
        <v>128</v>
      </c>
      <c r="C142" s="27">
        <f>IF(Tableau3[[#This Row],[Échéance (mois)]]="","",EOMONTH(C141,1))</f>
        <v>47848</v>
      </c>
      <c r="D142" s="34">
        <f>IF(Tableau3[[#This Row],[Échéance (mois)]]="","",H141)</f>
        <v>155461.10278150361</v>
      </c>
      <c r="E142" s="35">
        <f>IF(Tableau3[[#This Row],[Échéance (mois)]]="","",$H$8)</f>
        <v>999.84081559087281</v>
      </c>
      <c r="F142" s="34">
        <f>IF(Tableau3[[#This Row],[Échéance (mois)]]="","",Tableau3[[#This Row],[Capital amorti]]*$C$8%/12)</f>
        <v>194.32637847687951</v>
      </c>
      <c r="G142" s="35">
        <f>IF(Tableau3[[#This Row],[Échéance (mois)]]="","",Tableau3[[#This Row],[Mensualité]]-Tableau3[[#This Row],[Intérêt]])</f>
        <v>805.51443711399327</v>
      </c>
      <c r="H142" s="34">
        <f>IF(Tableau3[[#This Row],[Échéance (mois)]]="","",Tableau3[[#This Row],[Capital amorti]]-Tableau3[[#This Row],[Capital]])</f>
        <v>154655.5883443896</v>
      </c>
    </row>
    <row r="143" spans="2:8" ht="28.15" customHeight="1" x14ac:dyDescent="0.25">
      <c r="B143" s="26">
        <f t="shared" si="1"/>
        <v>129</v>
      </c>
      <c r="C143" s="27">
        <f>IF(Tableau3[[#This Row],[Échéance (mois)]]="","",EOMONTH(C142,1))</f>
        <v>47879</v>
      </c>
      <c r="D143" s="34">
        <f>IF(Tableau3[[#This Row],[Échéance (mois)]]="","",H142)</f>
        <v>154655.5883443896</v>
      </c>
      <c r="E143" s="35">
        <f>IF(Tableau3[[#This Row],[Échéance (mois)]]="","",$H$8)</f>
        <v>999.84081559087281</v>
      </c>
      <c r="F143" s="34">
        <f>IF(Tableau3[[#This Row],[Échéance (mois)]]="","",Tableau3[[#This Row],[Capital amorti]]*$C$8%/12)</f>
        <v>193.31948543048699</v>
      </c>
      <c r="G143" s="35">
        <f>IF(Tableau3[[#This Row],[Échéance (mois)]]="","",Tableau3[[#This Row],[Mensualité]]-Tableau3[[#This Row],[Intérêt]])</f>
        <v>806.52133016038579</v>
      </c>
      <c r="H143" s="34">
        <f>IF(Tableau3[[#This Row],[Échéance (mois)]]="","",Tableau3[[#This Row],[Capital amorti]]-Tableau3[[#This Row],[Capital]])</f>
        <v>153849.06701422922</v>
      </c>
    </row>
    <row r="144" spans="2:8" ht="28.15" customHeight="1" x14ac:dyDescent="0.25">
      <c r="B144" s="26">
        <f t="shared" si="1"/>
        <v>130</v>
      </c>
      <c r="C144" s="27">
        <f>IF(Tableau3[[#This Row],[Échéance (mois)]]="","",EOMONTH(C143,1))</f>
        <v>47907</v>
      </c>
      <c r="D144" s="34">
        <f>IF(Tableau3[[#This Row],[Échéance (mois)]]="","",H143)</f>
        <v>153849.06701422922</v>
      </c>
      <c r="E144" s="35">
        <f>IF(Tableau3[[#This Row],[Échéance (mois)]]="","",$H$8)</f>
        <v>999.84081559087281</v>
      </c>
      <c r="F144" s="34">
        <f>IF(Tableau3[[#This Row],[Échéance (mois)]]="","",Tableau3[[#This Row],[Capital amorti]]*$C$8%/12)</f>
        <v>192.31133376778652</v>
      </c>
      <c r="G144" s="35">
        <f>IF(Tableau3[[#This Row],[Échéance (mois)]]="","",Tableau3[[#This Row],[Mensualité]]-Tableau3[[#This Row],[Intérêt]])</f>
        <v>807.52948182308626</v>
      </c>
      <c r="H144" s="34">
        <f>IF(Tableau3[[#This Row],[Échéance (mois)]]="","",Tableau3[[#This Row],[Capital amorti]]-Tableau3[[#This Row],[Capital]])</f>
        <v>153041.53753240613</v>
      </c>
    </row>
    <row r="145" spans="2:8" ht="28.15" customHeight="1" x14ac:dyDescent="0.25">
      <c r="B145" s="26">
        <f t="shared" ref="B145:B208" si="2">IFERROR(IF(B144+1&lt;=$H$7,B144+1,""),"")</f>
        <v>131</v>
      </c>
      <c r="C145" s="27">
        <f>IF(Tableau3[[#This Row],[Échéance (mois)]]="","",EOMONTH(C144,1))</f>
        <v>47938</v>
      </c>
      <c r="D145" s="34">
        <f>IF(Tableau3[[#This Row],[Échéance (mois)]]="","",H144)</f>
        <v>153041.53753240613</v>
      </c>
      <c r="E145" s="35">
        <f>IF(Tableau3[[#This Row],[Échéance (mois)]]="","",$H$8)</f>
        <v>999.84081559087281</v>
      </c>
      <c r="F145" s="34">
        <f>IF(Tableau3[[#This Row],[Échéance (mois)]]="","",Tableau3[[#This Row],[Capital amorti]]*$C$8%/12)</f>
        <v>191.30192191550768</v>
      </c>
      <c r="G145" s="35">
        <f>IF(Tableau3[[#This Row],[Échéance (mois)]]="","",Tableau3[[#This Row],[Mensualité]]-Tableau3[[#This Row],[Intérêt]])</f>
        <v>808.5388936753651</v>
      </c>
      <c r="H145" s="34">
        <f>IF(Tableau3[[#This Row],[Échéance (mois)]]="","",Tableau3[[#This Row],[Capital amorti]]-Tableau3[[#This Row],[Capital]])</f>
        <v>152232.99863873076</v>
      </c>
    </row>
    <row r="146" spans="2:8" ht="28.15" customHeight="1" x14ac:dyDescent="0.25">
      <c r="B146" s="26">
        <f t="shared" si="2"/>
        <v>132</v>
      </c>
      <c r="C146" s="27">
        <f>IF(Tableau3[[#This Row],[Échéance (mois)]]="","",EOMONTH(C145,1))</f>
        <v>47968</v>
      </c>
      <c r="D146" s="34">
        <f>IF(Tableau3[[#This Row],[Échéance (mois)]]="","",H145)</f>
        <v>152232.99863873076</v>
      </c>
      <c r="E146" s="35">
        <f>IF(Tableau3[[#This Row],[Échéance (mois)]]="","",$H$8)</f>
        <v>999.84081559087281</v>
      </c>
      <c r="F146" s="34">
        <f>IF(Tableau3[[#This Row],[Échéance (mois)]]="","",Tableau3[[#This Row],[Capital amorti]]*$C$8%/12)</f>
        <v>190.29124829841342</v>
      </c>
      <c r="G146" s="35">
        <f>IF(Tableau3[[#This Row],[Échéance (mois)]]="","",Tableau3[[#This Row],[Mensualité]]-Tableau3[[#This Row],[Intérêt]])</f>
        <v>809.54956729245941</v>
      </c>
      <c r="H146" s="34">
        <f>IF(Tableau3[[#This Row],[Échéance (mois)]]="","",Tableau3[[#This Row],[Capital amorti]]-Tableau3[[#This Row],[Capital]])</f>
        <v>151423.44907143828</v>
      </c>
    </row>
    <row r="147" spans="2:8" ht="28.15" customHeight="1" x14ac:dyDescent="0.25">
      <c r="B147" s="26">
        <f t="shared" si="2"/>
        <v>133</v>
      </c>
      <c r="C147" s="27">
        <f>IF(Tableau3[[#This Row],[Échéance (mois)]]="","",EOMONTH(C146,1))</f>
        <v>47999</v>
      </c>
      <c r="D147" s="34">
        <f>IF(Tableau3[[#This Row],[Échéance (mois)]]="","",H146)</f>
        <v>151423.44907143828</v>
      </c>
      <c r="E147" s="35">
        <f>IF(Tableau3[[#This Row],[Échéance (mois)]]="","",$H$8)</f>
        <v>999.84081559087281</v>
      </c>
      <c r="F147" s="34">
        <f>IF(Tableau3[[#This Row],[Échéance (mois)]]="","",Tableau3[[#This Row],[Capital amorti]]*$C$8%/12)</f>
        <v>189.27931133929783</v>
      </c>
      <c r="G147" s="35">
        <f>IF(Tableau3[[#This Row],[Échéance (mois)]]="","",Tableau3[[#This Row],[Mensualité]]-Tableau3[[#This Row],[Intérêt]])</f>
        <v>810.561504251575</v>
      </c>
      <c r="H147" s="34">
        <f>IF(Tableau3[[#This Row],[Échéance (mois)]]="","",Tableau3[[#This Row],[Capital amorti]]-Tableau3[[#This Row],[Capital]])</f>
        <v>150612.8875671867</v>
      </c>
    </row>
    <row r="148" spans="2:8" ht="28.15" customHeight="1" x14ac:dyDescent="0.25">
      <c r="B148" s="26">
        <f t="shared" si="2"/>
        <v>134</v>
      </c>
      <c r="C148" s="27">
        <f>IF(Tableau3[[#This Row],[Échéance (mois)]]="","",EOMONTH(C147,1))</f>
        <v>48029</v>
      </c>
      <c r="D148" s="34">
        <f>IF(Tableau3[[#This Row],[Échéance (mois)]]="","",H147)</f>
        <v>150612.8875671867</v>
      </c>
      <c r="E148" s="35">
        <f>IF(Tableau3[[#This Row],[Échéance (mois)]]="","",$H$8)</f>
        <v>999.84081559087281</v>
      </c>
      <c r="F148" s="34">
        <f>IF(Tableau3[[#This Row],[Échéance (mois)]]="","",Tableau3[[#This Row],[Capital amorti]]*$C$8%/12)</f>
        <v>188.26610945898335</v>
      </c>
      <c r="G148" s="35">
        <f>IF(Tableau3[[#This Row],[Échéance (mois)]]="","",Tableau3[[#This Row],[Mensualité]]-Tableau3[[#This Row],[Intérêt]])</f>
        <v>811.57470613188946</v>
      </c>
      <c r="H148" s="34">
        <f>IF(Tableau3[[#This Row],[Échéance (mois)]]="","",Tableau3[[#This Row],[Capital amorti]]-Tableau3[[#This Row],[Capital]])</f>
        <v>149801.31286105482</v>
      </c>
    </row>
    <row r="149" spans="2:8" ht="28.15" customHeight="1" x14ac:dyDescent="0.25">
      <c r="B149" s="26">
        <f t="shared" si="2"/>
        <v>135</v>
      </c>
      <c r="C149" s="27">
        <f>IF(Tableau3[[#This Row],[Échéance (mois)]]="","",EOMONTH(C148,1))</f>
        <v>48060</v>
      </c>
      <c r="D149" s="34">
        <f>IF(Tableau3[[#This Row],[Échéance (mois)]]="","",H148)</f>
        <v>149801.31286105482</v>
      </c>
      <c r="E149" s="35">
        <f>IF(Tableau3[[#This Row],[Échéance (mois)]]="","",$H$8)</f>
        <v>999.84081559087281</v>
      </c>
      <c r="F149" s="34">
        <f>IF(Tableau3[[#This Row],[Échéance (mois)]]="","",Tableau3[[#This Row],[Capital amorti]]*$C$8%/12)</f>
        <v>187.25164107631852</v>
      </c>
      <c r="G149" s="35">
        <f>IF(Tableau3[[#This Row],[Échéance (mois)]]="","",Tableau3[[#This Row],[Mensualité]]-Tableau3[[#This Row],[Intérêt]])</f>
        <v>812.58917451455432</v>
      </c>
      <c r="H149" s="34">
        <f>IF(Tableau3[[#This Row],[Échéance (mois)]]="","",Tableau3[[#This Row],[Capital amorti]]-Tableau3[[#This Row],[Capital]])</f>
        <v>148988.72368654027</v>
      </c>
    </row>
    <row r="150" spans="2:8" ht="28.15" customHeight="1" x14ac:dyDescent="0.25">
      <c r="B150" s="26">
        <f t="shared" si="2"/>
        <v>136</v>
      </c>
      <c r="C150" s="27">
        <f>IF(Tableau3[[#This Row],[Échéance (mois)]]="","",EOMONTH(C149,1))</f>
        <v>48091</v>
      </c>
      <c r="D150" s="34">
        <f>IF(Tableau3[[#This Row],[Échéance (mois)]]="","",H149)</f>
        <v>148988.72368654027</v>
      </c>
      <c r="E150" s="35">
        <f>IF(Tableau3[[#This Row],[Échéance (mois)]]="","",$H$8)</f>
        <v>999.84081559087281</v>
      </c>
      <c r="F150" s="34">
        <f>IF(Tableau3[[#This Row],[Échéance (mois)]]="","",Tableau3[[#This Row],[Capital amorti]]*$C$8%/12)</f>
        <v>186.23590460817533</v>
      </c>
      <c r="G150" s="35">
        <f>IF(Tableau3[[#This Row],[Échéance (mois)]]="","",Tableau3[[#This Row],[Mensualité]]-Tableau3[[#This Row],[Intérêt]])</f>
        <v>813.60491098269745</v>
      </c>
      <c r="H150" s="34">
        <f>IF(Tableau3[[#This Row],[Échéance (mois)]]="","",Tableau3[[#This Row],[Capital amorti]]-Tableau3[[#This Row],[Capital]])</f>
        <v>148175.11877555758</v>
      </c>
    </row>
    <row r="151" spans="2:8" ht="28.15" customHeight="1" x14ac:dyDescent="0.25">
      <c r="B151" s="26">
        <f t="shared" si="2"/>
        <v>137</v>
      </c>
      <c r="C151" s="27">
        <f>IF(Tableau3[[#This Row],[Échéance (mois)]]="","",EOMONTH(C150,1))</f>
        <v>48121</v>
      </c>
      <c r="D151" s="34">
        <f>IF(Tableau3[[#This Row],[Échéance (mois)]]="","",H150)</f>
        <v>148175.11877555758</v>
      </c>
      <c r="E151" s="35">
        <f>IF(Tableau3[[#This Row],[Échéance (mois)]]="","",$H$8)</f>
        <v>999.84081559087281</v>
      </c>
      <c r="F151" s="34">
        <f>IF(Tableau3[[#This Row],[Échéance (mois)]]="","",Tableau3[[#This Row],[Capital amorti]]*$C$8%/12)</f>
        <v>185.21889846944694</v>
      </c>
      <c r="G151" s="35">
        <f>IF(Tableau3[[#This Row],[Échéance (mois)]]="","",Tableau3[[#This Row],[Mensualité]]-Tableau3[[#This Row],[Intérêt]])</f>
        <v>814.62191712142589</v>
      </c>
      <c r="H151" s="34">
        <f>IF(Tableau3[[#This Row],[Échéance (mois)]]="","",Tableau3[[#This Row],[Capital amorti]]-Tableau3[[#This Row],[Capital]])</f>
        <v>147360.49685843615</v>
      </c>
    </row>
    <row r="152" spans="2:8" ht="28.15" customHeight="1" x14ac:dyDescent="0.25">
      <c r="B152" s="26">
        <f t="shared" si="2"/>
        <v>138</v>
      </c>
      <c r="C152" s="27">
        <f>IF(Tableau3[[#This Row],[Échéance (mois)]]="","",EOMONTH(C151,1))</f>
        <v>48152</v>
      </c>
      <c r="D152" s="34">
        <f>IF(Tableau3[[#This Row],[Échéance (mois)]]="","",H151)</f>
        <v>147360.49685843615</v>
      </c>
      <c r="E152" s="35">
        <f>IF(Tableau3[[#This Row],[Échéance (mois)]]="","",$H$8)</f>
        <v>999.84081559087281</v>
      </c>
      <c r="F152" s="34">
        <f>IF(Tableau3[[#This Row],[Échéance (mois)]]="","",Tableau3[[#This Row],[Capital amorti]]*$C$8%/12)</f>
        <v>184.2006210730452</v>
      </c>
      <c r="G152" s="35">
        <f>IF(Tableau3[[#This Row],[Échéance (mois)]]="","",Tableau3[[#This Row],[Mensualité]]-Tableau3[[#This Row],[Intérêt]])</f>
        <v>815.64019451782758</v>
      </c>
      <c r="H152" s="34">
        <f>IF(Tableau3[[#This Row],[Échéance (mois)]]="","",Tableau3[[#This Row],[Capital amorti]]-Tableau3[[#This Row],[Capital]])</f>
        <v>146544.85666391833</v>
      </c>
    </row>
    <row r="153" spans="2:8" ht="28.15" customHeight="1" x14ac:dyDescent="0.25">
      <c r="B153" s="26">
        <f t="shared" si="2"/>
        <v>139</v>
      </c>
      <c r="C153" s="27">
        <f>IF(Tableau3[[#This Row],[Échéance (mois)]]="","",EOMONTH(C152,1))</f>
        <v>48182</v>
      </c>
      <c r="D153" s="34">
        <f>IF(Tableau3[[#This Row],[Échéance (mois)]]="","",H152)</f>
        <v>146544.85666391833</v>
      </c>
      <c r="E153" s="35">
        <f>IF(Tableau3[[#This Row],[Échéance (mois)]]="","",$H$8)</f>
        <v>999.84081559087281</v>
      </c>
      <c r="F153" s="34">
        <f>IF(Tableau3[[#This Row],[Échéance (mois)]]="","",Tableau3[[#This Row],[Capital amorti]]*$C$8%/12)</f>
        <v>183.18107082989789</v>
      </c>
      <c r="G153" s="35">
        <f>IF(Tableau3[[#This Row],[Échéance (mois)]]="","",Tableau3[[#This Row],[Mensualité]]-Tableau3[[#This Row],[Intérêt]])</f>
        <v>816.65974476097495</v>
      </c>
      <c r="H153" s="34">
        <f>IF(Tableau3[[#This Row],[Échéance (mois)]]="","",Tableau3[[#This Row],[Capital amorti]]-Tableau3[[#This Row],[Capital]])</f>
        <v>145728.19691915734</v>
      </c>
    </row>
    <row r="154" spans="2:8" ht="28.15" customHeight="1" x14ac:dyDescent="0.25">
      <c r="B154" s="26">
        <f t="shared" si="2"/>
        <v>140</v>
      </c>
      <c r="C154" s="27">
        <f>IF(Tableau3[[#This Row],[Échéance (mois)]]="","",EOMONTH(C153,1))</f>
        <v>48213</v>
      </c>
      <c r="D154" s="34">
        <f>IF(Tableau3[[#This Row],[Échéance (mois)]]="","",H153)</f>
        <v>145728.19691915734</v>
      </c>
      <c r="E154" s="35">
        <f>IF(Tableau3[[#This Row],[Échéance (mois)]]="","",$H$8)</f>
        <v>999.84081559087281</v>
      </c>
      <c r="F154" s="34">
        <f>IF(Tableau3[[#This Row],[Échéance (mois)]]="","",Tableau3[[#This Row],[Capital amorti]]*$C$8%/12)</f>
        <v>182.1602461489467</v>
      </c>
      <c r="G154" s="35">
        <f>IF(Tableau3[[#This Row],[Échéance (mois)]]="","",Tableau3[[#This Row],[Mensualité]]-Tableau3[[#This Row],[Intérêt]])</f>
        <v>817.68056944192608</v>
      </c>
      <c r="H154" s="34">
        <f>IF(Tableau3[[#This Row],[Échéance (mois)]]="","",Tableau3[[#This Row],[Capital amorti]]-Tableau3[[#This Row],[Capital]])</f>
        <v>144910.51634971541</v>
      </c>
    </row>
    <row r="155" spans="2:8" ht="28.15" customHeight="1" x14ac:dyDescent="0.25">
      <c r="B155" s="26">
        <f t="shared" si="2"/>
        <v>141</v>
      </c>
      <c r="C155" s="27">
        <f>IF(Tableau3[[#This Row],[Échéance (mois)]]="","",EOMONTH(C154,1))</f>
        <v>48244</v>
      </c>
      <c r="D155" s="34">
        <f>IF(Tableau3[[#This Row],[Échéance (mois)]]="","",H154)</f>
        <v>144910.51634971541</v>
      </c>
      <c r="E155" s="35">
        <f>IF(Tableau3[[#This Row],[Échéance (mois)]]="","",$H$8)</f>
        <v>999.84081559087281</v>
      </c>
      <c r="F155" s="34">
        <f>IF(Tableau3[[#This Row],[Échéance (mois)]]="","",Tableau3[[#This Row],[Capital amorti]]*$C$8%/12)</f>
        <v>181.13814543714429</v>
      </c>
      <c r="G155" s="35">
        <f>IF(Tableau3[[#This Row],[Échéance (mois)]]="","",Tableau3[[#This Row],[Mensualité]]-Tableau3[[#This Row],[Intérêt]])</f>
        <v>818.70267015372849</v>
      </c>
      <c r="H155" s="34">
        <f>IF(Tableau3[[#This Row],[Échéance (mois)]]="","",Tableau3[[#This Row],[Capital amorti]]-Tableau3[[#This Row],[Capital]])</f>
        <v>144091.81367956169</v>
      </c>
    </row>
    <row r="156" spans="2:8" ht="28.15" customHeight="1" x14ac:dyDescent="0.25">
      <c r="B156" s="26">
        <f t="shared" si="2"/>
        <v>142</v>
      </c>
      <c r="C156" s="27">
        <f>IF(Tableau3[[#This Row],[Échéance (mois)]]="","",EOMONTH(C155,1))</f>
        <v>48273</v>
      </c>
      <c r="D156" s="34">
        <f>IF(Tableau3[[#This Row],[Échéance (mois)]]="","",H155)</f>
        <v>144091.81367956169</v>
      </c>
      <c r="E156" s="35">
        <f>IF(Tableau3[[#This Row],[Échéance (mois)]]="","",$H$8)</f>
        <v>999.84081559087281</v>
      </c>
      <c r="F156" s="34">
        <f>IF(Tableau3[[#This Row],[Échéance (mois)]]="","",Tableau3[[#This Row],[Capital amorti]]*$C$8%/12)</f>
        <v>180.11476709945211</v>
      </c>
      <c r="G156" s="35">
        <f>IF(Tableau3[[#This Row],[Échéance (mois)]]="","",Tableau3[[#This Row],[Mensualité]]-Tableau3[[#This Row],[Intérêt]])</f>
        <v>819.72604849142067</v>
      </c>
      <c r="H156" s="34">
        <f>IF(Tableau3[[#This Row],[Échéance (mois)]]="","",Tableau3[[#This Row],[Capital amorti]]-Tableau3[[#This Row],[Capital]])</f>
        <v>143272.08763107026</v>
      </c>
    </row>
    <row r="157" spans="2:8" ht="28.15" customHeight="1" x14ac:dyDescent="0.25">
      <c r="B157" s="26">
        <f t="shared" si="2"/>
        <v>143</v>
      </c>
      <c r="C157" s="27">
        <f>IF(Tableau3[[#This Row],[Échéance (mois)]]="","",EOMONTH(C156,1))</f>
        <v>48304</v>
      </c>
      <c r="D157" s="34">
        <f>IF(Tableau3[[#This Row],[Échéance (mois)]]="","",H156)</f>
        <v>143272.08763107026</v>
      </c>
      <c r="E157" s="35">
        <f>IF(Tableau3[[#This Row],[Échéance (mois)]]="","",$H$8)</f>
        <v>999.84081559087281</v>
      </c>
      <c r="F157" s="34">
        <f>IF(Tableau3[[#This Row],[Échéance (mois)]]="","",Tableau3[[#This Row],[Capital amorti]]*$C$8%/12)</f>
        <v>179.09010953883782</v>
      </c>
      <c r="G157" s="35">
        <f>IF(Tableau3[[#This Row],[Échéance (mois)]]="","",Tableau3[[#This Row],[Mensualité]]-Tableau3[[#This Row],[Intérêt]])</f>
        <v>820.75070605203496</v>
      </c>
      <c r="H157" s="34">
        <f>IF(Tableau3[[#This Row],[Échéance (mois)]]="","",Tableau3[[#This Row],[Capital amorti]]-Tableau3[[#This Row],[Capital]])</f>
        <v>142451.33692501823</v>
      </c>
    </row>
    <row r="158" spans="2:8" ht="28.15" customHeight="1" x14ac:dyDescent="0.25">
      <c r="B158" s="26">
        <f t="shared" si="2"/>
        <v>144</v>
      </c>
      <c r="C158" s="27">
        <f>IF(Tableau3[[#This Row],[Échéance (mois)]]="","",EOMONTH(C157,1))</f>
        <v>48334</v>
      </c>
      <c r="D158" s="34">
        <f>IF(Tableau3[[#This Row],[Échéance (mois)]]="","",H157)</f>
        <v>142451.33692501823</v>
      </c>
      <c r="E158" s="35">
        <f>IF(Tableau3[[#This Row],[Échéance (mois)]]="","",$H$8)</f>
        <v>999.84081559087281</v>
      </c>
      <c r="F158" s="34">
        <f>IF(Tableau3[[#This Row],[Échéance (mois)]]="","",Tableau3[[#This Row],[Capital amorti]]*$C$8%/12)</f>
        <v>178.06417115627278</v>
      </c>
      <c r="G158" s="35">
        <f>IF(Tableau3[[#This Row],[Échéance (mois)]]="","",Tableau3[[#This Row],[Mensualité]]-Tableau3[[#This Row],[Intérêt]])</f>
        <v>821.77664443460003</v>
      </c>
      <c r="H158" s="34">
        <f>IF(Tableau3[[#This Row],[Échéance (mois)]]="","",Tableau3[[#This Row],[Capital amorti]]-Tableau3[[#This Row],[Capital]])</f>
        <v>141629.56028058362</v>
      </c>
    </row>
    <row r="159" spans="2:8" ht="28.15" customHeight="1" x14ac:dyDescent="0.25">
      <c r="B159" s="26">
        <f t="shared" si="2"/>
        <v>145</v>
      </c>
      <c r="C159" s="27">
        <f>IF(Tableau3[[#This Row],[Échéance (mois)]]="","",EOMONTH(C158,1))</f>
        <v>48365</v>
      </c>
      <c r="D159" s="34">
        <f>IF(Tableau3[[#This Row],[Échéance (mois)]]="","",H158)</f>
        <v>141629.56028058362</v>
      </c>
      <c r="E159" s="35">
        <f>IF(Tableau3[[#This Row],[Échéance (mois)]]="","",$H$8)</f>
        <v>999.84081559087281</v>
      </c>
      <c r="F159" s="34">
        <f>IF(Tableau3[[#This Row],[Échéance (mois)]]="","",Tableau3[[#This Row],[Capital amorti]]*$C$8%/12)</f>
        <v>177.03695035072951</v>
      </c>
      <c r="G159" s="35">
        <f>IF(Tableau3[[#This Row],[Échéance (mois)]]="","",Tableau3[[#This Row],[Mensualité]]-Tableau3[[#This Row],[Intérêt]])</f>
        <v>822.8038652401433</v>
      </c>
      <c r="H159" s="34">
        <f>IF(Tableau3[[#This Row],[Échéance (mois)]]="","",Tableau3[[#This Row],[Capital amorti]]-Tableau3[[#This Row],[Capital]])</f>
        <v>140806.75641534349</v>
      </c>
    </row>
    <row r="160" spans="2:8" ht="28.15" customHeight="1" x14ac:dyDescent="0.25">
      <c r="B160" s="26">
        <f t="shared" si="2"/>
        <v>146</v>
      </c>
      <c r="C160" s="27">
        <f>IF(Tableau3[[#This Row],[Échéance (mois)]]="","",EOMONTH(C159,1))</f>
        <v>48395</v>
      </c>
      <c r="D160" s="34">
        <f>IF(Tableau3[[#This Row],[Échéance (mois)]]="","",H159)</f>
        <v>140806.75641534349</v>
      </c>
      <c r="E160" s="35">
        <f>IF(Tableau3[[#This Row],[Échéance (mois)]]="","",$H$8)</f>
        <v>999.84081559087281</v>
      </c>
      <c r="F160" s="34">
        <f>IF(Tableau3[[#This Row],[Échéance (mois)]]="","",Tableau3[[#This Row],[Capital amorti]]*$C$8%/12)</f>
        <v>176.00844551917939</v>
      </c>
      <c r="G160" s="35">
        <f>IF(Tableau3[[#This Row],[Échéance (mois)]]="","",Tableau3[[#This Row],[Mensualité]]-Tableau3[[#This Row],[Intérêt]])</f>
        <v>823.83237007169339</v>
      </c>
      <c r="H160" s="34">
        <f>IF(Tableau3[[#This Row],[Échéance (mois)]]="","",Tableau3[[#This Row],[Capital amorti]]-Tableau3[[#This Row],[Capital]])</f>
        <v>139982.92404527179</v>
      </c>
    </row>
    <row r="161" spans="2:8" ht="28.15" customHeight="1" x14ac:dyDescent="0.25">
      <c r="B161" s="26">
        <f t="shared" si="2"/>
        <v>147</v>
      </c>
      <c r="C161" s="27">
        <f>IF(Tableau3[[#This Row],[Échéance (mois)]]="","",EOMONTH(C160,1))</f>
        <v>48426</v>
      </c>
      <c r="D161" s="34">
        <f>IF(Tableau3[[#This Row],[Échéance (mois)]]="","",H160)</f>
        <v>139982.92404527179</v>
      </c>
      <c r="E161" s="35">
        <f>IF(Tableau3[[#This Row],[Échéance (mois)]]="","",$H$8)</f>
        <v>999.84081559087281</v>
      </c>
      <c r="F161" s="34">
        <f>IF(Tableau3[[#This Row],[Échéance (mois)]]="","",Tableau3[[#This Row],[Capital amorti]]*$C$8%/12)</f>
        <v>174.97865505658976</v>
      </c>
      <c r="G161" s="35">
        <f>IF(Tableau3[[#This Row],[Échéance (mois)]]="","",Tableau3[[#This Row],[Mensualité]]-Tableau3[[#This Row],[Intérêt]])</f>
        <v>824.86216053428302</v>
      </c>
      <c r="H161" s="34">
        <f>IF(Tableau3[[#This Row],[Échéance (mois)]]="","",Tableau3[[#This Row],[Capital amorti]]-Tableau3[[#This Row],[Capital]])</f>
        <v>139158.06188473752</v>
      </c>
    </row>
    <row r="162" spans="2:8" ht="28.15" customHeight="1" x14ac:dyDescent="0.25">
      <c r="B162" s="26">
        <f t="shared" si="2"/>
        <v>148</v>
      </c>
      <c r="C162" s="27">
        <f>IF(Tableau3[[#This Row],[Échéance (mois)]]="","",EOMONTH(C161,1))</f>
        <v>48457</v>
      </c>
      <c r="D162" s="34">
        <f>IF(Tableau3[[#This Row],[Échéance (mois)]]="","",H161)</f>
        <v>139158.06188473752</v>
      </c>
      <c r="E162" s="35">
        <f>IF(Tableau3[[#This Row],[Échéance (mois)]]="","",$H$8)</f>
        <v>999.84081559087281</v>
      </c>
      <c r="F162" s="34">
        <f>IF(Tableau3[[#This Row],[Échéance (mois)]]="","",Tableau3[[#This Row],[Capital amorti]]*$C$8%/12)</f>
        <v>173.94757735592188</v>
      </c>
      <c r="G162" s="35">
        <f>IF(Tableau3[[#This Row],[Échéance (mois)]]="","",Tableau3[[#This Row],[Mensualité]]-Tableau3[[#This Row],[Intérêt]])</f>
        <v>825.8932382349509</v>
      </c>
      <c r="H162" s="34">
        <f>IF(Tableau3[[#This Row],[Échéance (mois)]]="","",Tableau3[[#This Row],[Capital amorti]]-Tableau3[[#This Row],[Capital]])</f>
        <v>138332.16864650257</v>
      </c>
    </row>
    <row r="163" spans="2:8" ht="28.15" customHeight="1" x14ac:dyDescent="0.25">
      <c r="B163" s="26">
        <f t="shared" si="2"/>
        <v>149</v>
      </c>
      <c r="C163" s="27">
        <f>IF(Tableau3[[#This Row],[Échéance (mois)]]="","",EOMONTH(C162,1))</f>
        <v>48487</v>
      </c>
      <c r="D163" s="34">
        <f>IF(Tableau3[[#This Row],[Échéance (mois)]]="","",H162)</f>
        <v>138332.16864650257</v>
      </c>
      <c r="E163" s="35">
        <f>IF(Tableau3[[#This Row],[Échéance (mois)]]="","",$H$8)</f>
        <v>999.84081559087281</v>
      </c>
      <c r="F163" s="34">
        <f>IF(Tableau3[[#This Row],[Échéance (mois)]]="","",Tableau3[[#This Row],[Capital amorti]]*$C$8%/12)</f>
        <v>172.91521080812822</v>
      </c>
      <c r="G163" s="35">
        <f>IF(Tableau3[[#This Row],[Échéance (mois)]]="","",Tableau3[[#This Row],[Mensualité]]-Tableau3[[#This Row],[Intérêt]])</f>
        <v>826.92560478274459</v>
      </c>
      <c r="H163" s="34">
        <f>IF(Tableau3[[#This Row],[Échéance (mois)]]="","",Tableau3[[#This Row],[Capital amorti]]-Tableau3[[#This Row],[Capital]])</f>
        <v>137505.24304171983</v>
      </c>
    </row>
    <row r="164" spans="2:8" ht="28.15" customHeight="1" x14ac:dyDescent="0.25">
      <c r="B164" s="26">
        <f t="shared" si="2"/>
        <v>150</v>
      </c>
      <c r="C164" s="27">
        <f>IF(Tableau3[[#This Row],[Échéance (mois)]]="","",EOMONTH(C163,1))</f>
        <v>48518</v>
      </c>
      <c r="D164" s="34">
        <f>IF(Tableau3[[#This Row],[Échéance (mois)]]="","",H163)</f>
        <v>137505.24304171983</v>
      </c>
      <c r="E164" s="35">
        <f>IF(Tableau3[[#This Row],[Échéance (mois)]]="","",$H$8)</f>
        <v>999.84081559087281</v>
      </c>
      <c r="F164" s="34">
        <f>IF(Tableau3[[#This Row],[Échéance (mois)]]="","",Tableau3[[#This Row],[Capital amorti]]*$C$8%/12)</f>
        <v>171.8815538021498</v>
      </c>
      <c r="G164" s="35">
        <f>IF(Tableau3[[#This Row],[Échéance (mois)]]="","",Tableau3[[#This Row],[Mensualité]]-Tableau3[[#This Row],[Intérêt]])</f>
        <v>827.95926178872298</v>
      </c>
      <c r="H164" s="34">
        <f>IF(Tableau3[[#This Row],[Échéance (mois)]]="","",Tableau3[[#This Row],[Capital amorti]]-Tableau3[[#This Row],[Capital]])</f>
        <v>136677.28377993111</v>
      </c>
    </row>
    <row r="165" spans="2:8" ht="28.15" customHeight="1" x14ac:dyDescent="0.25">
      <c r="B165" s="26">
        <f t="shared" si="2"/>
        <v>151</v>
      </c>
      <c r="C165" s="27">
        <f>IF(Tableau3[[#This Row],[Échéance (mois)]]="","",EOMONTH(C164,1))</f>
        <v>48548</v>
      </c>
      <c r="D165" s="34">
        <f>IF(Tableau3[[#This Row],[Échéance (mois)]]="","",H164)</f>
        <v>136677.28377993111</v>
      </c>
      <c r="E165" s="35">
        <f>IF(Tableau3[[#This Row],[Échéance (mois)]]="","",$H$8)</f>
        <v>999.84081559087281</v>
      </c>
      <c r="F165" s="34">
        <f>IF(Tableau3[[#This Row],[Échéance (mois)]]="","",Tableau3[[#This Row],[Capital amorti]]*$C$8%/12)</f>
        <v>170.84660472491387</v>
      </c>
      <c r="G165" s="35">
        <f>IF(Tableau3[[#This Row],[Échéance (mois)]]="","",Tableau3[[#This Row],[Mensualité]]-Tableau3[[#This Row],[Intérêt]])</f>
        <v>828.99421086595896</v>
      </c>
      <c r="H165" s="34">
        <f>IF(Tableau3[[#This Row],[Échéance (mois)]]="","",Tableau3[[#This Row],[Capital amorti]]-Tableau3[[#This Row],[Capital]])</f>
        <v>135848.28956906515</v>
      </c>
    </row>
    <row r="166" spans="2:8" ht="28.15" customHeight="1" x14ac:dyDescent="0.25">
      <c r="B166" s="26">
        <f t="shared" si="2"/>
        <v>152</v>
      </c>
      <c r="C166" s="27">
        <f>IF(Tableau3[[#This Row],[Échéance (mois)]]="","",EOMONTH(C165,1))</f>
        <v>48579</v>
      </c>
      <c r="D166" s="34">
        <f>IF(Tableau3[[#This Row],[Échéance (mois)]]="","",H165)</f>
        <v>135848.28956906515</v>
      </c>
      <c r="E166" s="35">
        <f>IF(Tableau3[[#This Row],[Échéance (mois)]]="","",$H$8)</f>
        <v>999.84081559087281</v>
      </c>
      <c r="F166" s="34">
        <f>IF(Tableau3[[#This Row],[Échéance (mois)]]="","",Tableau3[[#This Row],[Capital amorti]]*$C$8%/12)</f>
        <v>169.81036196133144</v>
      </c>
      <c r="G166" s="35">
        <f>IF(Tableau3[[#This Row],[Échéance (mois)]]="","",Tableau3[[#This Row],[Mensualité]]-Tableau3[[#This Row],[Intérêt]])</f>
        <v>830.0304536295414</v>
      </c>
      <c r="H166" s="34">
        <f>IF(Tableau3[[#This Row],[Échéance (mois)]]="","",Tableau3[[#This Row],[Capital amorti]]-Tableau3[[#This Row],[Capital]])</f>
        <v>135018.25911543562</v>
      </c>
    </row>
    <row r="167" spans="2:8" ht="28.15" customHeight="1" x14ac:dyDescent="0.25">
      <c r="B167" s="26">
        <f t="shared" si="2"/>
        <v>153</v>
      </c>
      <c r="C167" s="27">
        <f>IF(Tableau3[[#This Row],[Échéance (mois)]]="","",EOMONTH(C166,1))</f>
        <v>48610</v>
      </c>
      <c r="D167" s="34">
        <f>IF(Tableau3[[#This Row],[Échéance (mois)]]="","",H166)</f>
        <v>135018.25911543562</v>
      </c>
      <c r="E167" s="35">
        <f>IF(Tableau3[[#This Row],[Échéance (mois)]]="","",$H$8)</f>
        <v>999.84081559087281</v>
      </c>
      <c r="F167" s="34">
        <f>IF(Tableau3[[#This Row],[Échéance (mois)]]="","",Tableau3[[#This Row],[Capital amorti]]*$C$8%/12)</f>
        <v>168.77282389429453</v>
      </c>
      <c r="G167" s="35">
        <f>IF(Tableau3[[#This Row],[Échéance (mois)]]="","",Tableau3[[#This Row],[Mensualité]]-Tableau3[[#This Row],[Intérêt]])</f>
        <v>831.06799169657825</v>
      </c>
      <c r="H167" s="34">
        <f>IF(Tableau3[[#This Row],[Échéance (mois)]]="","",Tableau3[[#This Row],[Capital amorti]]-Tableau3[[#This Row],[Capital]])</f>
        <v>134187.19112373903</v>
      </c>
    </row>
    <row r="168" spans="2:8" ht="28.15" customHeight="1" x14ac:dyDescent="0.25">
      <c r="B168" s="26">
        <f t="shared" si="2"/>
        <v>154</v>
      </c>
      <c r="C168" s="27">
        <f>IF(Tableau3[[#This Row],[Échéance (mois)]]="","",EOMONTH(C167,1))</f>
        <v>48638</v>
      </c>
      <c r="D168" s="34">
        <f>IF(Tableau3[[#This Row],[Échéance (mois)]]="","",H167)</f>
        <v>134187.19112373903</v>
      </c>
      <c r="E168" s="35">
        <f>IF(Tableau3[[#This Row],[Échéance (mois)]]="","",$H$8)</f>
        <v>999.84081559087281</v>
      </c>
      <c r="F168" s="34">
        <f>IF(Tableau3[[#This Row],[Échéance (mois)]]="","",Tableau3[[#This Row],[Capital amorti]]*$C$8%/12)</f>
        <v>167.73398890467379</v>
      </c>
      <c r="G168" s="35">
        <f>IF(Tableau3[[#This Row],[Échéance (mois)]]="","",Tableau3[[#This Row],[Mensualité]]-Tableau3[[#This Row],[Intérêt]])</f>
        <v>832.10682668619904</v>
      </c>
      <c r="H168" s="34">
        <f>IF(Tableau3[[#This Row],[Échéance (mois)]]="","",Tableau3[[#This Row],[Capital amorti]]-Tableau3[[#This Row],[Capital]])</f>
        <v>133355.08429705282</v>
      </c>
    </row>
    <row r="169" spans="2:8" ht="28.15" customHeight="1" x14ac:dyDescent="0.25">
      <c r="B169" s="26">
        <f t="shared" si="2"/>
        <v>155</v>
      </c>
      <c r="C169" s="27">
        <f>IF(Tableau3[[#This Row],[Échéance (mois)]]="","",EOMONTH(C168,1))</f>
        <v>48669</v>
      </c>
      <c r="D169" s="34">
        <f>IF(Tableau3[[#This Row],[Échéance (mois)]]="","",H168)</f>
        <v>133355.08429705282</v>
      </c>
      <c r="E169" s="35">
        <f>IF(Tableau3[[#This Row],[Échéance (mois)]]="","",$H$8)</f>
        <v>999.84081559087281</v>
      </c>
      <c r="F169" s="34">
        <f>IF(Tableau3[[#This Row],[Échéance (mois)]]="","",Tableau3[[#This Row],[Capital amorti]]*$C$8%/12)</f>
        <v>166.693855371316</v>
      </c>
      <c r="G169" s="35">
        <f>IF(Tableau3[[#This Row],[Échéance (mois)]]="","",Tableau3[[#This Row],[Mensualité]]-Tableau3[[#This Row],[Intérêt]])</f>
        <v>833.14696021955683</v>
      </c>
      <c r="H169" s="34">
        <f>IF(Tableau3[[#This Row],[Échéance (mois)]]="","",Tableau3[[#This Row],[Capital amorti]]-Tableau3[[#This Row],[Capital]])</f>
        <v>132521.93733683327</v>
      </c>
    </row>
    <row r="170" spans="2:8" ht="28.15" customHeight="1" x14ac:dyDescent="0.25">
      <c r="B170" s="26">
        <f t="shared" si="2"/>
        <v>156</v>
      </c>
      <c r="C170" s="27">
        <f>IF(Tableau3[[#This Row],[Échéance (mois)]]="","",EOMONTH(C169,1))</f>
        <v>48699</v>
      </c>
      <c r="D170" s="34">
        <f>IF(Tableau3[[#This Row],[Échéance (mois)]]="","",H169)</f>
        <v>132521.93733683327</v>
      </c>
      <c r="E170" s="35">
        <f>IF(Tableau3[[#This Row],[Échéance (mois)]]="","",$H$8)</f>
        <v>999.84081559087281</v>
      </c>
      <c r="F170" s="34">
        <f>IF(Tableau3[[#This Row],[Échéance (mois)]]="","",Tableau3[[#This Row],[Capital amorti]]*$C$8%/12)</f>
        <v>165.65242167104159</v>
      </c>
      <c r="G170" s="35">
        <f>IF(Tableau3[[#This Row],[Échéance (mois)]]="","",Tableau3[[#This Row],[Mensualité]]-Tableau3[[#This Row],[Intérêt]])</f>
        <v>834.18839391983124</v>
      </c>
      <c r="H170" s="34">
        <f>IF(Tableau3[[#This Row],[Échéance (mois)]]="","",Tableau3[[#This Row],[Capital amorti]]-Tableau3[[#This Row],[Capital]])</f>
        <v>131687.74894291343</v>
      </c>
    </row>
    <row r="171" spans="2:8" ht="28.15" customHeight="1" x14ac:dyDescent="0.25">
      <c r="B171" s="26">
        <f t="shared" si="2"/>
        <v>157</v>
      </c>
      <c r="C171" s="27">
        <f>IF(Tableau3[[#This Row],[Échéance (mois)]]="","",EOMONTH(C170,1))</f>
        <v>48730</v>
      </c>
      <c r="D171" s="34">
        <f>IF(Tableau3[[#This Row],[Échéance (mois)]]="","",H170)</f>
        <v>131687.74894291343</v>
      </c>
      <c r="E171" s="35">
        <f>IF(Tableau3[[#This Row],[Échéance (mois)]]="","",$H$8)</f>
        <v>999.84081559087281</v>
      </c>
      <c r="F171" s="34">
        <f>IF(Tableau3[[#This Row],[Échéance (mois)]]="","",Tableau3[[#This Row],[Capital amorti]]*$C$8%/12)</f>
        <v>164.60968617864179</v>
      </c>
      <c r="G171" s="35">
        <f>IF(Tableau3[[#This Row],[Échéance (mois)]]="","",Tableau3[[#This Row],[Mensualité]]-Tableau3[[#This Row],[Intérêt]])</f>
        <v>835.23112941223098</v>
      </c>
      <c r="H171" s="34">
        <f>IF(Tableau3[[#This Row],[Échéance (mois)]]="","",Tableau3[[#This Row],[Capital amorti]]-Tableau3[[#This Row],[Capital]])</f>
        <v>130852.5178135012</v>
      </c>
    </row>
    <row r="172" spans="2:8" ht="28.15" customHeight="1" x14ac:dyDescent="0.25">
      <c r="B172" s="26">
        <f t="shared" si="2"/>
        <v>158</v>
      </c>
      <c r="C172" s="27">
        <f>IF(Tableau3[[#This Row],[Échéance (mois)]]="","",EOMONTH(C171,1))</f>
        <v>48760</v>
      </c>
      <c r="D172" s="34">
        <f>IF(Tableau3[[#This Row],[Échéance (mois)]]="","",H171)</f>
        <v>130852.5178135012</v>
      </c>
      <c r="E172" s="35">
        <f>IF(Tableau3[[#This Row],[Échéance (mois)]]="","",$H$8)</f>
        <v>999.84081559087281</v>
      </c>
      <c r="F172" s="34">
        <f>IF(Tableau3[[#This Row],[Échéance (mois)]]="","",Tableau3[[#This Row],[Capital amorti]]*$C$8%/12)</f>
        <v>163.56564726687648</v>
      </c>
      <c r="G172" s="35">
        <f>IF(Tableau3[[#This Row],[Échéance (mois)]]="","",Tableau3[[#This Row],[Mensualité]]-Tableau3[[#This Row],[Intérêt]])</f>
        <v>836.27516832399635</v>
      </c>
      <c r="H172" s="34">
        <f>IF(Tableau3[[#This Row],[Échéance (mois)]]="","",Tableau3[[#This Row],[Capital amorti]]-Tableau3[[#This Row],[Capital]])</f>
        <v>130016.2426451772</v>
      </c>
    </row>
    <row r="173" spans="2:8" ht="28.15" customHeight="1" x14ac:dyDescent="0.25">
      <c r="B173" s="26">
        <f t="shared" si="2"/>
        <v>159</v>
      </c>
      <c r="C173" s="27">
        <f>IF(Tableau3[[#This Row],[Échéance (mois)]]="","",EOMONTH(C172,1))</f>
        <v>48791</v>
      </c>
      <c r="D173" s="34">
        <f>IF(Tableau3[[#This Row],[Échéance (mois)]]="","",H172)</f>
        <v>130016.2426451772</v>
      </c>
      <c r="E173" s="35">
        <f>IF(Tableau3[[#This Row],[Échéance (mois)]]="","",$H$8)</f>
        <v>999.84081559087281</v>
      </c>
      <c r="F173" s="34">
        <f>IF(Tableau3[[#This Row],[Échéance (mois)]]="","",Tableau3[[#This Row],[Capital amorti]]*$C$8%/12)</f>
        <v>162.5203033064715</v>
      </c>
      <c r="G173" s="35">
        <f>IF(Tableau3[[#This Row],[Échéance (mois)]]="","",Tableau3[[#This Row],[Mensualité]]-Tableau3[[#This Row],[Intérêt]])</f>
        <v>837.32051228440127</v>
      </c>
      <c r="H173" s="34">
        <f>IF(Tableau3[[#This Row],[Échéance (mois)]]="","",Tableau3[[#This Row],[Capital amorti]]-Tableau3[[#This Row],[Capital]])</f>
        <v>129178.9221328928</v>
      </c>
    </row>
    <row r="174" spans="2:8" ht="28.15" customHeight="1" x14ac:dyDescent="0.25">
      <c r="B174" s="26">
        <f t="shared" si="2"/>
        <v>160</v>
      </c>
      <c r="C174" s="27">
        <f>IF(Tableau3[[#This Row],[Échéance (mois)]]="","",EOMONTH(C173,1))</f>
        <v>48822</v>
      </c>
      <c r="D174" s="34">
        <f>IF(Tableau3[[#This Row],[Échéance (mois)]]="","",H173)</f>
        <v>129178.9221328928</v>
      </c>
      <c r="E174" s="35">
        <f>IF(Tableau3[[#This Row],[Échéance (mois)]]="","",$H$8)</f>
        <v>999.84081559087281</v>
      </c>
      <c r="F174" s="34">
        <f>IF(Tableau3[[#This Row],[Échéance (mois)]]="","",Tableau3[[#This Row],[Capital amorti]]*$C$8%/12)</f>
        <v>161.47365266611598</v>
      </c>
      <c r="G174" s="35">
        <f>IF(Tableau3[[#This Row],[Échéance (mois)]]="","",Tableau3[[#This Row],[Mensualité]]-Tableau3[[#This Row],[Intérêt]])</f>
        <v>838.36716292475683</v>
      </c>
      <c r="H174" s="34">
        <f>IF(Tableau3[[#This Row],[Échéance (mois)]]="","",Tableau3[[#This Row],[Capital amorti]]-Tableau3[[#This Row],[Capital]])</f>
        <v>128340.55496996804</v>
      </c>
    </row>
    <row r="175" spans="2:8" ht="28.15" customHeight="1" x14ac:dyDescent="0.25">
      <c r="B175" s="26">
        <f t="shared" si="2"/>
        <v>161</v>
      </c>
      <c r="C175" s="27">
        <f>IF(Tableau3[[#This Row],[Échéance (mois)]]="","",EOMONTH(C174,1))</f>
        <v>48852</v>
      </c>
      <c r="D175" s="34">
        <f>IF(Tableau3[[#This Row],[Échéance (mois)]]="","",H174)</f>
        <v>128340.55496996804</v>
      </c>
      <c r="E175" s="35">
        <f>IF(Tableau3[[#This Row],[Échéance (mois)]]="","",$H$8)</f>
        <v>999.84081559087281</v>
      </c>
      <c r="F175" s="34">
        <f>IF(Tableau3[[#This Row],[Échéance (mois)]]="","",Tableau3[[#This Row],[Capital amorti]]*$C$8%/12)</f>
        <v>160.42569371246006</v>
      </c>
      <c r="G175" s="35">
        <f>IF(Tableau3[[#This Row],[Échéance (mois)]]="","",Tableau3[[#This Row],[Mensualité]]-Tableau3[[#This Row],[Intérêt]])</f>
        <v>839.41512187841272</v>
      </c>
      <c r="H175" s="34">
        <f>IF(Tableau3[[#This Row],[Échéance (mois)]]="","",Tableau3[[#This Row],[Capital amorti]]-Tableau3[[#This Row],[Capital]])</f>
        <v>127501.13984808963</v>
      </c>
    </row>
    <row r="176" spans="2:8" ht="28.15" customHeight="1" x14ac:dyDescent="0.25">
      <c r="B176" s="26">
        <f t="shared" si="2"/>
        <v>162</v>
      </c>
      <c r="C176" s="27">
        <f>IF(Tableau3[[#This Row],[Échéance (mois)]]="","",EOMONTH(C175,1))</f>
        <v>48883</v>
      </c>
      <c r="D176" s="34">
        <f>IF(Tableau3[[#This Row],[Échéance (mois)]]="","",H175)</f>
        <v>127501.13984808963</v>
      </c>
      <c r="E176" s="35">
        <f>IF(Tableau3[[#This Row],[Échéance (mois)]]="","",$H$8)</f>
        <v>999.84081559087281</v>
      </c>
      <c r="F176" s="34">
        <f>IF(Tableau3[[#This Row],[Échéance (mois)]]="","",Tableau3[[#This Row],[Capital amorti]]*$C$8%/12)</f>
        <v>159.37642481011204</v>
      </c>
      <c r="G176" s="35">
        <f>IF(Tableau3[[#This Row],[Échéance (mois)]]="","",Tableau3[[#This Row],[Mensualité]]-Tableau3[[#This Row],[Intérêt]])</f>
        <v>840.46439078076082</v>
      </c>
      <c r="H176" s="34">
        <f>IF(Tableau3[[#This Row],[Échéance (mois)]]="","",Tableau3[[#This Row],[Capital amorti]]-Tableau3[[#This Row],[Capital]])</f>
        <v>126660.67545730887</v>
      </c>
    </row>
    <row r="177" spans="2:8" ht="28.15" customHeight="1" x14ac:dyDescent="0.25">
      <c r="B177" s="26">
        <f t="shared" si="2"/>
        <v>163</v>
      </c>
      <c r="C177" s="27">
        <f>IF(Tableau3[[#This Row],[Échéance (mois)]]="","",EOMONTH(C176,1))</f>
        <v>48913</v>
      </c>
      <c r="D177" s="34">
        <f>IF(Tableau3[[#This Row],[Échéance (mois)]]="","",H176)</f>
        <v>126660.67545730887</v>
      </c>
      <c r="E177" s="35">
        <f>IF(Tableau3[[#This Row],[Échéance (mois)]]="","",$H$8)</f>
        <v>999.84081559087281</v>
      </c>
      <c r="F177" s="34">
        <f>IF(Tableau3[[#This Row],[Échéance (mois)]]="","",Tableau3[[#This Row],[Capital amorti]]*$C$8%/12)</f>
        <v>158.32584432163608</v>
      </c>
      <c r="G177" s="35">
        <f>IF(Tableau3[[#This Row],[Échéance (mois)]]="","",Tableau3[[#This Row],[Mensualité]]-Tableau3[[#This Row],[Intérêt]])</f>
        <v>841.51497126923675</v>
      </c>
      <c r="H177" s="34">
        <f>IF(Tableau3[[#This Row],[Échéance (mois)]]="","",Tableau3[[#This Row],[Capital amorti]]-Tableau3[[#This Row],[Capital]])</f>
        <v>125819.16048603963</v>
      </c>
    </row>
    <row r="178" spans="2:8" ht="28.15" customHeight="1" x14ac:dyDescent="0.25">
      <c r="B178" s="26">
        <f t="shared" si="2"/>
        <v>164</v>
      </c>
      <c r="C178" s="27">
        <f>IF(Tableau3[[#This Row],[Échéance (mois)]]="","",EOMONTH(C177,1))</f>
        <v>48944</v>
      </c>
      <c r="D178" s="34">
        <f>IF(Tableau3[[#This Row],[Échéance (mois)]]="","",H177)</f>
        <v>125819.16048603963</v>
      </c>
      <c r="E178" s="35">
        <f>IF(Tableau3[[#This Row],[Échéance (mois)]]="","",$H$8)</f>
        <v>999.84081559087281</v>
      </c>
      <c r="F178" s="34">
        <f>IF(Tableau3[[#This Row],[Échéance (mois)]]="","",Tableau3[[#This Row],[Capital amorti]]*$C$8%/12)</f>
        <v>157.27395060754955</v>
      </c>
      <c r="G178" s="35">
        <f>IF(Tableau3[[#This Row],[Échéance (mois)]]="","",Tableau3[[#This Row],[Mensualité]]-Tableau3[[#This Row],[Intérêt]])</f>
        <v>842.56686498332328</v>
      </c>
      <c r="H178" s="34">
        <f>IF(Tableau3[[#This Row],[Échéance (mois)]]="","",Tableau3[[#This Row],[Capital amorti]]-Tableau3[[#This Row],[Capital]])</f>
        <v>124976.59362105631</v>
      </c>
    </row>
    <row r="179" spans="2:8" ht="28.15" customHeight="1" x14ac:dyDescent="0.25">
      <c r="B179" s="26">
        <f t="shared" si="2"/>
        <v>165</v>
      </c>
      <c r="C179" s="27">
        <f>IF(Tableau3[[#This Row],[Échéance (mois)]]="","",EOMONTH(C178,1))</f>
        <v>48975</v>
      </c>
      <c r="D179" s="34">
        <f>IF(Tableau3[[#This Row],[Échéance (mois)]]="","",H178)</f>
        <v>124976.59362105631</v>
      </c>
      <c r="E179" s="35">
        <f>IF(Tableau3[[#This Row],[Échéance (mois)]]="","",$H$8)</f>
        <v>999.84081559087281</v>
      </c>
      <c r="F179" s="34">
        <f>IF(Tableau3[[#This Row],[Échéance (mois)]]="","",Tableau3[[#This Row],[Capital amorti]]*$C$8%/12)</f>
        <v>156.22074202632038</v>
      </c>
      <c r="G179" s="35">
        <f>IF(Tableau3[[#This Row],[Échéance (mois)]]="","",Tableau3[[#This Row],[Mensualité]]-Tableau3[[#This Row],[Intérêt]])</f>
        <v>843.6200735645524</v>
      </c>
      <c r="H179" s="34">
        <f>IF(Tableau3[[#This Row],[Échéance (mois)]]="","",Tableau3[[#This Row],[Capital amorti]]-Tableau3[[#This Row],[Capital]])</f>
        <v>124132.97354749175</v>
      </c>
    </row>
    <row r="180" spans="2:8" ht="28.15" customHeight="1" x14ac:dyDescent="0.25">
      <c r="B180" s="26">
        <f t="shared" si="2"/>
        <v>166</v>
      </c>
      <c r="C180" s="27">
        <f>IF(Tableau3[[#This Row],[Échéance (mois)]]="","",EOMONTH(C179,1))</f>
        <v>49003</v>
      </c>
      <c r="D180" s="34">
        <f>IF(Tableau3[[#This Row],[Échéance (mois)]]="","",H179)</f>
        <v>124132.97354749175</v>
      </c>
      <c r="E180" s="35">
        <f>IF(Tableau3[[#This Row],[Échéance (mois)]]="","",$H$8)</f>
        <v>999.84081559087281</v>
      </c>
      <c r="F180" s="34">
        <f>IF(Tableau3[[#This Row],[Échéance (mois)]]="","",Tableau3[[#This Row],[Capital amorti]]*$C$8%/12)</f>
        <v>155.16621693436468</v>
      </c>
      <c r="G180" s="35">
        <f>IF(Tableau3[[#This Row],[Échéance (mois)]]="","",Tableau3[[#This Row],[Mensualité]]-Tableau3[[#This Row],[Intérêt]])</f>
        <v>844.67459865650812</v>
      </c>
      <c r="H180" s="34">
        <f>IF(Tableau3[[#This Row],[Échéance (mois)]]="","",Tableau3[[#This Row],[Capital amorti]]-Tableau3[[#This Row],[Capital]])</f>
        <v>123288.29894883525</v>
      </c>
    </row>
    <row r="181" spans="2:8" ht="28.15" customHeight="1" x14ac:dyDescent="0.25">
      <c r="B181" s="26">
        <f t="shared" si="2"/>
        <v>167</v>
      </c>
      <c r="C181" s="27">
        <f>IF(Tableau3[[#This Row],[Échéance (mois)]]="","",EOMONTH(C180,1))</f>
        <v>49034</v>
      </c>
      <c r="D181" s="34">
        <f>IF(Tableau3[[#This Row],[Échéance (mois)]]="","",H180)</f>
        <v>123288.29894883525</v>
      </c>
      <c r="E181" s="35">
        <f>IF(Tableau3[[#This Row],[Échéance (mois)]]="","",$H$8)</f>
        <v>999.84081559087281</v>
      </c>
      <c r="F181" s="34">
        <f>IF(Tableau3[[#This Row],[Échéance (mois)]]="","",Tableau3[[#This Row],[Capital amorti]]*$C$8%/12)</f>
        <v>154.11037368604406</v>
      </c>
      <c r="G181" s="35">
        <f>IF(Tableau3[[#This Row],[Échéance (mois)]]="","",Tableau3[[#This Row],[Mensualité]]-Tableau3[[#This Row],[Intérêt]])</f>
        <v>845.73044190482869</v>
      </c>
      <c r="H181" s="34">
        <f>IF(Tableau3[[#This Row],[Échéance (mois)]]="","",Tableau3[[#This Row],[Capital amorti]]-Tableau3[[#This Row],[Capital]])</f>
        <v>122442.56850693042</v>
      </c>
    </row>
    <row r="182" spans="2:8" ht="28.15" customHeight="1" x14ac:dyDescent="0.25">
      <c r="B182" s="26">
        <f t="shared" si="2"/>
        <v>168</v>
      </c>
      <c r="C182" s="27">
        <f>IF(Tableau3[[#This Row],[Échéance (mois)]]="","",EOMONTH(C181,1))</f>
        <v>49064</v>
      </c>
      <c r="D182" s="34">
        <f>IF(Tableau3[[#This Row],[Échéance (mois)]]="","",H181)</f>
        <v>122442.56850693042</v>
      </c>
      <c r="E182" s="35">
        <f>IF(Tableau3[[#This Row],[Échéance (mois)]]="","",$H$8)</f>
        <v>999.84081559087281</v>
      </c>
      <c r="F182" s="34">
        <f>IF(Tableau3[[#This Row],[Échéance (mois)]]="","",Tableau3[[#This Row],[Capital amorti]]*$C$8%/12)</f>
        <v>153.05321063366301</v>
      </c>
      <c r="G182" s="35">
        <f>IF(Tableau3[[#This Row],[Échéance (mois)]]="","",Tableau3[[#This Row],[Mensualité]]-Tableau3[[#This Row],[Intérêt]])</f>
        <v>846.78760495720985</v>
      </c>
      <c r="H182" s="34">
        <f>IF(Tableau3[[#This Row],[Échéance (mois)]]="","",Tableau3[[#This Row],[Capital amorti]]-Tableau3[[#This Row],[Capital]])</f>
        <v>121595.78090197321</v>
      </c>
    </row>
    <row r="183" spans="2:8" ht="28.15" customHeight="1" x14ac:dyDescent="0.25">
      <c r="B183" s="26">
        <f t="shared" si="2"/>
        <v>169</v>
      </c>
      <c r="C183" s="27">
        <f>IF(Tableau3[[#This Row],[Échéance (mois)]]="","",EOMONTH(C182,1))</f>
        <v>49095</v>
      </c>
      <c r="D183" s="34">
        <f>IF(Tableau3[[#This Row],[Échéance (mois)]]="","",H182)</f>
        <v>121595.78090197321</v>
      </c>
      <c r="E183" s="35">
        <f>IF(Tableau3[[#This Row],[Échéance (mois)]]="","",$H$8)</f>
        <v>999.84081559087281</v>
      </c>
      <c r="F183" s="34">
        <f>IF(Tableau3[[#This Row],[Échéance (mois)]]="","",Tableau3[[#This Row],[Capital amorti]]*$C$8%/12)</f>
        <v>151.99472612746652</v>
      </c>
      <c r="G183" s="35">
        <f>IF(Tableau3[[#This Row],[Échéance (mois)]]="","",Tableau3[[#This Row],[Mensualité]]-Tableau3[[#This Row],[Intérêt]])</f>
        <v>847.84608946340632</v>
      </c>
      <c r="H183" s="34">
        <f>IF(Tableau3[[#This Row],[Échéance (mois)]]="","",Tableau3[[#This Row],[Capital amorti]]-Tableau3[[#This Row],[Capital]])</f>
        <v>120747.9348125098</v>
      </c>
    </row>
    <row r="184" spans="2:8" ht="28.15" customHeight="1" x14ac:dyDescent="0.25">
      <c r="B184" s="26">
        <f t="shared" si="2"/>
        <v>170</v>
      </c>
      <c r="C184" s="27">
        <f>IF(Tableau3[[#This Row],[Échéance (mois)]]="","",EOMONTH(C183,1))</f>
        <v>49125</v>
      </c>
      <c r="D184" s="34">
        <f>IF(Tableau3[[#This Row],[Échéance (mois)]]="","",H183)</f>
        <v>120747.9348125098</v>
      </c>
      <c r="E184" s="35">
        <f>IF(Tableau3[[#This Row],[Échéance (mois)]]="","",$H$8)</f>
        <v>999.84081559087281</v>
      </c>
      <c r="F184" s="34">
        <f>IF(Tableau3[[#This Row],[Échéance (mois)]]="","",Tableau3[[#This Row],[Capital amorti]]*$C$8%/12)</f>
        <v>150.93491851563724</v>
      </c>
      <c r="G184" s="35">
        <f>IF(Tableau3[[#This Row],[Échéance (mois)]]="","",Tableau3[[#This Row],[Mensualité]]-Tableau3[[#This Row],[Intérêt]])</f>
        <v>848.90589707523554</v>
      </c>
      <c r="H184" s="34">
        <f>IF(Tableau3[[#This Row],[Échéance (mois)]]="","",Tableau3[[#This Row],[Capital amorti]]-Tableau3[[#This Row],[Capital]])</f>
        <v>119899.02891543457</v>
      </c>
    </row>
    <row r="185" spans="2:8" ht="28.15" customHeight="1" x14ac:dyDescent="0.25">
      <c r="B185" s="26">
        <f t="shared" si="2"/>
        <v>171</v>
      </c>
      <c r="C185" s="27">
        <f>IF(Tableau3[[#This Row],[Échéance (mois)]]="","",EOMONTH(C184,1))</f>
        <v>49156</v>
      </c>
      <c r="D185" s="34">
        <f>IF(Tableau3[[#This Row],[Échéance (mois)]]="","",H184)</f>
        <v>119899.02891543457</v>
      </c>
      <c r="E185" s="35">
        <f>IF(Tableau3[[#This Row],[Échéance (mois)]]="","",$H$8)</f>
        <v>999.84081559087281</v>
      </c>
      <c r="F185" s="34">
        <f>IF(Tableau3[[#This Row],[Échéance (mois)]]="","",Tableau3[[#This Row],[Capital amorti]]*$C$8%/12)</f>
        <v>149.87378614429321</v>
      </c>
      <c r="G185" s="35">
        <f>IF(Tableau3[[#This Row],[Échéance (mois)]]="","",Tableau3[[#This Row],[Mensualité]]-Tableau3[[#This Row],[Intérêt]])</f>
        <v>849.96702944657955</v>
      </c>
      <c r="H185" s="34">
        <f>IF(Tableau3[[#This Row],[Échéance (mois)]]="","",Tableau3[[#This Row],[Capital amorti]]-Tableau3[[#This Row],[Capital]])</f>
        <v>119049.06188598799</v>
      </c>
    </row>
    <row r="186" spans="2:8" ht="28.15" customHeight="1" x14ac:dyDescent="0.25">
      <c r="B186" s="26">
        <f t="shared" si="2"/>
        <v>172</v>
      </c>
      <c r="C186" s="27">
        <f>IF(Tableau3[[#This Row],[Échéance (mois)]]="","",EOMONTH(C185,1))</f>
        <v>49187</v>
      </c>
      <c r="D186" s="34">
        <f>IF(Tableau3[[#This Row],[Échéance (mois)]]="","",H185)</f>
        <v>119049.06188598799</v>
      </c>
      <c r="E186" s="35">
        <f>IF(Tableau3[[#This Row],[Échéance (mois)]]="","",$H$8)</f>
        <v>999.84081559087281</v>
      </c>
      <c r="F186" s="34">
        <f>IF(Tableau3[[#This Row],[Échéance (mois)]]="","",Tableau3[[#This Row],[Capital amorti]]*$C$8%/12)</f>
        <v>148.811327357485</v>
      </c>
      <c r="G186" s="35">
        <f>IF(Tableau3[[#This Row],[Échéance (mois)]]="","",Tableau3[[#This Row],[Mensualité]]-Tableau3[[#This Row],[Intérêt]])</f>
        <v>851.02948823338784</v>
      </c>
      <c r="H186" s="34">
        <f>IF(Tableau3[[#This Row],[Échéance (mois)]]="","",Tableau3[[#This Row],[Capital amorti]]-Tableau3[[#This Row],[Capital]])</f>
        <v>118198.03239775461</v>
      </c>
    </row>
    <row r="187" spans="2:8" ht="28.15" customHeight="1" x14ac:dyDescent="0.25">
      <c r="B187" s="26">
        <f t="shared" si="2"/>
        <v>173</v>
      </c>
      <c r="C187" s="27">
        <f>IF(Tableau3[[#This Row],[Échéance (mois)]]="","",EOMONTH(C186,1))</f>
        <v>49217</v>
      </c>
      <c r="D187" s="34">
        <f>IF(Tableau3[[#This Row],[Échéance (mois)]]="","",H186)</f>
        <v>118198.03239775461</v>
      </c>
      <c r="E187" s="35">
        <f>IF(Tableau3[[#This Row],[Échéance (mois)]]="","",$H$8)</f>
        <v>999.84081559087281</v>
      </c>
      <c r="F187" s="34">
        <f>IF(Tableau3[[#This Row],[Échéance (mois)]]="","",Tableau3[[#This Row],[Capital amorti]]*$C$8%/12)</f>
        <v>147.74754049719326</v>
      </c>
      <c r="G187" s="35">
        <f>IF(Tableau3[[#This Row],[Échéance (mois)]]="","",Tableau3[[#This Row],[Mensualité]]-Tableau3[[#This Row],[Intérêt]])</f>
        <v>852.09327509367949</v>
      </c>
      <c r="H187" s="34">
        <f>IF(Tableau3[[#This Row],[Échéance (mois)]]="","",Tableau3[[#This Row],[Capital amorti]]-Tableau3[[#This Row],[Capital]])</f>
        <v>117345.93912266093</v>
      </c>
    </row>
    <row r="188" spans="2:8" ht="28.15" customHeight="1" x14ac:dyDescent="0.25">
      <c r="B188" s="26">
        <f t="shared" si="2"/>
        <v>174</v>
      </c>
      <c r="C188" s="27">
        <f>IF(Tableau3[[#This Row],[Échéance (mois)]]="","",EOMONTH(C187,1))</f>
        <v>49248</v>
      </c>
      <c r="D188" s="34">
        <f>IF(Tableau3[[#This Row],[Échéance (mois)]]="","",H187)</f>
        <v>117345.93912266093</v>
      </c>
      <c r="E188" s="35">
        <f>IF(Tableau3[[#This Row],[Échéance (mois)]]="","",$H$8)</f>
        <v>999.84081559087281</v>
      </c>
      <c r="F188" s="34">
        <f>IF(Tableau3[[#This Row],[Échéance (mois)]]="","",Tableau3[[#This Row],[Capital amorti]]*$C$8%/12)</f>
        <v>146.68242390332617</v>
      </c>
      <c r="G188" s="35">
        <f>IF(Tableau3[[#This Row],[Échéance (mois)]]="","",Tableau3[[#This Row],[Mensualité]]-Tableau3[[#This Row],[Intérêt]])</f>
        <v>853.15839168754667</v>
      </c>
      <c r="H188" s="34">
        <f>IF(Tableau3[[#This Row],[Échéance (mois)]]="","",Tableau3[[#This Row],[Capital amorti]]-Tableau3[[#This Row],[Capital]])</f>
        <v>116492.78073097338</v>
      </c>
    </row>
    <row r="189" spans="2:8" ht="28.15" customHeight="1" x14ac:dyDescent="0.25">
      <c r="B189" s="26">
        <f t="shared" si="2"/>
        <v>175</v>
      </c>
      <c r="C189" s="27">
        <f>IF(Tableau3[[#This Row],[Échéance (mois)]]="","",EOMONTH(C188,1))</f>
        <v>49278</v>
      </c>
      <c r="D189" s="34">
        <f>IF(Tableau3[[#This Row],[Échéance (mois)]]="","",H188)</f>
        <v>116492.78073097338</v>
      </c>
      <c r="E189" s="35">
        <f>IF(Tableau3[[#This Row],[Échéance (mois)]]="","",$H$8)</f>
        <v>999.84081559087281</v>
      </c>
      <c r="F189" s="34">
        <f>IF(Tableau3[[#This Row],[Échéance (mois)]]="","",Tableau3[[#This Row],[Capital amorti]]*$C$8%/12)</f>
        <v>145.61597591371671</v>
      </c>
      <c r="G189" s="35">
        <f>IF(Tableau3[[#This Row],[Échéance (mois)]]="","",Tableau3[[#This Row],[Mensualité]]-Tableau3[[#This Row],[Intérêt]])</f>
        <v>854.22483967715607</v>
      </c>
      <c r="H189" s="34">
        <f>IF(Tableau3[[#This Row],[Échéance (mois)]]="","",Tableau3[[#This Row],[Capital amorti]]-Tableau3[[#This Row],[Capital]])</f>
        <v>115638.55589129622</v>
      </c>
    </row>
    <row r="190" spans="2:8" ht="28.15" customHeight="1" x14ac:dyDescent="0.25">
      <c r="B190" s="26">
        <f t="shared" si="2"/>
        <v>176</v>
      </c>
      <c r="C190" s="27">
        <f>IF(Tableau3[[#This Row],[Échéance (mois)]]="","",EOMONTH(C189,1))</f>
        <v>49309</v>
      </c>
      <c r="D190" s="34">
        <f>IF(Tableau3[[#This Row],[Échéance (mois)]]="","",H189)</f>
        <v>115638.55589129622</v>
      </c>
      <c r="E190" s="35">
        <f>IF(Tableau3[[#This Row],[Échéance (mois)]]="","",$H$8)</f>
        <v>999.84081559087281</v>
      </c>
      <c r="F190" s="34">
        <f>IF(Tableau3[[#This Row],[Échéance (mois)]]="","",Tableau3[[#This Row],[Capital amorti]]*$C$8%/12)</f>
        <v>144.54819486412026</v>
      </c>
      <c r="G190" s="35">
        <f>IF(Tableau3[[#This Row],[Échéance (mois)]]="","",Tableau3[[#This Row],[Mensualité]]-Tableau3[[#This Row],[Intérêt]])</f>
        <v>855.2926207267526</v>
      </c>
      <c r="H190" s="34">
        <f>IF(Tableau3[[#This Row],[Échéance (mois)]]="","",Tableau3[[#This Row],[Capital amorti]]-Tableau3[[#This Row],[Capital]])</f>
        <v>114783.26327056946</v>
      </c>
    </row>
    <row r="191" spans="2:8" ht="28.15" customHeight="1" x14ac:dyDescent="0.25">
      <c r="B191" s="26">
        <f t="shared" si="2"/>
        <v>177</v>
      </c>
      <c r="C191" s="27">
        <f>IF(Tableau3[[#This Row],[Échéance (mois)]]="","",EOMONTH(C190,1))</f>
        <v>49340</v>
      </c>
      <c r="D191" s="34">
        <f>IF(Tableau3[[#This Row],[Échéance (mois)]]="","",H190)</f>
        <v>114783.26327056946</v>
      </c>
      <c r="E191" s="35">
        <f>IF(Tableau3[[#This Row],[Échéance (mois)]]="","",$H$8)</f>
        <v>999.84081559087281</v>
      </c>
      <c r="F191" s="34">
        <f>IF(Tableau3[[#This Row],[Échéance (mois)]]="","",Tableau3[[#This Row],[Capital amorti]]*$C$8%/12)</f>
        <v>143.47907908821182</v>
      </c>
      <c r="G191" s="35">
        <f>IF(Tableau3[[#This Row],[Échéance (mois)]]="","",Tableau3[[#This Row],[Mensualité]]-Tableau3[[#This Row],[Intérêt]])</f>
        <v>856.36173650266096</v>
      </c>
      <c r="H191" s="34">
        <f>IF(Tableau3[[#This Row],[Échéance (mois)]]="","",Tableau3[[#This Row],[Capital amorti]]-Tableau3[[#This Row],[Capital]])</f>
        <v>113926.9015340668</v>
      </c>
    </row>
    <row r="192" spans="2:8" ht="28.15" customHeight="1" x14ac:dyDescent="0.25">
      <c r="B192" s="26">
        <f t="shared" si="2"/>
        <v>178</v>
      </c>
      <c r="C192" s="27">
        <f>IF(Tableau3[[#This Row],[Échéance (mois)]]="","",EOMONTH(C191,1))</f>
        <v>49368</v>
      </c>
      <c r="D192" s="34">
        <f>IF(Tableau3[[#This Row],[Échéance (mois)]]="","",H191)</f>
        <v>113926.9015340668</v>
      </c>
      <c r="E192" s="35">
        <f>IF(Tableau3[[#This Row],[Échéance (mois)]]="","",$H$8)</f>
        <v>999.84081559087281</v>
      </c>
      <c r="F192" s="34">
        <f>IF(Tableau3[[#This Row],[Échéance (mois)]]="","",Tableau3[[#This Row],[Capital amorti]]*$C$8%/12)</f>
        <v>142.40862691758349</v>
      </c>
      <c r="G192" s="35">
        <f>IF(Tableau3[[#This Row],[Échéance (mois)]]="","",Tableau3[[#This Row],[Mensualité]]-Tableau3[[#This Row],[Intérêt]])</f>
        <v>857.43218867328937</v>
      </c>
      <c r="H192" s="34">
        <f>IF(Tableau3[[#This Row],[Échéance (mois)]]="","",Tableau3[[#This Row],[Capital amorti]]-Tableau3[[#This Row],[Capital]])</f>
        <v>113069.4693453935</v>
      </c>
    </row>
    <row r="193" spans="2:8" ht="28.15" customHeight="1" x14ac:dyDescent="0.25">
      <c r="B193" s="26">
        <f t="shared" si="2"/>
        <v>179</v>
      </c>
      <c r="C193" s="27">
        <f>IF(Tableau3[[#This Row],[Échéance (mois)]]="","",EOMONTH(C192,1))</f>
        <v>49399</v>
      </c>
      <c r="D193" s="34">
        <f>IF(Tableau3[[#This Row],[Échéance (mois)]]="","",H192)</f>
        <v>113069.4693453935</v>
      </c>
      <c r="E193" s="35">
        <f>IF(Tableau3[[#This Row],[Échéance (mois)]]="","",$H$8)</f>
        <v>999.84081559087281</v>
      </c>
      <c r="F193" s="34">
        <f>IF(Tableau3[[#This Row],[Échéance (mois)]]="","",Tableau3[[#This Row],[Capital amorti]]*$C$8%/12)</f>
        <v>141.33683668174186</v>
      </c>
      <c r="G193" s="35">
        <f>IF(Tableau3[[#This Row],[Échéance (mois)]]="","",Tableau3[[#This Row],[Mensualité]]-Tableau3[[#This Row],[Intérêt]])</f>
        <v>858.50397890913098</v>
      </c>
      <c r="H193" s="34">
        <f>IF(Tableau3[[#This Row],[Échéance (mois)]]="","",Tableau3[[#This Row],[Capital amorti]]-Tableau3[[#This Row],[Capital]])</f>
        <v>112210.96536648438</v>
      </c>
    </row>
    <row r="194" spans="2:8" ht="28.15" customHeight="1" x14ac:dyDescent="0.25">
      <c r="B194" s="26">
        <f t="shared" si="2"/>
        <v>180</v>
      </c>
      <c r="C194" s="27">
        <f>IF(Tableau3[[#This Row],[Échéance (mois)]]="","",EOMONTH(C193,1))</f>
        <v>49429</v>
      </c>
      <c r="D194" s="34">
        <f>IF(Tableau3[[#This Row],[Échéance (mois)]]="","",H193)</f>
        <v>112210.96536648438</v>
      </c>
      <c r="E194" s="35">
        <f>IF(Tableau3[[#This Row],[Échéance (mois)]]="","",$H$8)</f>
        <v>999.84081559087281</v>
      </c>
      <c r="F194" s="34">
        <f>IF(Tableau3[[#This Row],[Échéance (mois)]]="","",Tableau3[[#This Row],[Capital amorti]]*$C$8%/12)</f>
        <v>140.26370670810547</v>
      </c>
      <c r="G194" s="35">
        <f>IF(Tableau3[[#This Row],[Échéance (mois)]]="","",Tableau3[[#This Row],[Mensualité]]-Tableau3[[#This Row],[Intérêt]])</f>
        <v>859.57710888276733</v>
      </c>
      <c r="H194" s="34">
        <f>IF(Tableau3[[#This Row],[Échéance (mois)]]="","",Tableau3[[#This Row],[Capital amorti]]-Tableau3[[#This Row],[Capital]])</f>
        <v>111351.38825760162</v>
      </c>
    </row>
    <row r="195" spans="2:8" ht="28.15" customHeight="1" x14ac:dyDescent="0.25">
      <c r="B195" s="26">
        <f t="shared" si="2"/>
        <v>181</v>
      </c>
      <c r="C195" s="27">
        <f>IF(Tableau3[[#This Row],[Échéance (mois)]]="","",EOMONTH(C194,1))</f>
        <v>49460</v>
      </c>
      <c r="D195" s="34">
        <f>IF(Tableau3[[#This Row],[Échéance (mois)]]="","",H194)</f>
        <v>111351.38825760162</v>
      </c>
      <c r="E195" s="35">
        <f>IF(Tableau3[[#This Row],[Échéance (mois)]]="","",$H$8)</f>
        <v>999.84081559087281</v>
      </c>
      <c r="F195" s="34">
        <f>IF(Tableau3[[#This Row],[Échéance (mois)]]="","",Tableau3[[#This Row],[Capital amorti]]*$C$8%/12)</f>
        <v>139.18923532200202</v>
      </c>
      <c r="G195" s="35">
        <f>IF(Tableau3[[#This Row],[Échéance (mois)]]="","",Tableau3[[#This Row],[Mensualité]]-Tableau3[[#This Row],[Intérêt]])</f>
        <v>860.65158026887082</v>
      </c>
      <c r="H195" s="34">
        <f>IF(Tableau3[[#This Row],[Échéance (mois)]]="","",Tableau3[[#This Row],[Capital amorti]]-Tableau3[[#This Row],[Capital]])</f>
        <v>110490.73667733275</v>
      </c>
    </row>
    <row r="196" spans="2:8" ht="28.15" customHeight="1" x14ac:dyDescent="0.25">
      <c r="B196" s="26">
        <f t="shared" si="2"/>
        <v>182</v>
      </c>
      <c r="C196" s="27">
        <f>IF(Tableau3[[#This Row],[Échéance (mois)]]="","",EOMONTH(C195,1))</f>
        <v>49490</v>
      </c>
      <c r="D196" s="34">
        <f>IF(Tableau3[[#This Row],[Échéance (mois)]]="","",H195)</f>
        <v>110490.73667733275</v>
      </c>
      <c r="E196" s="35">
        <f>IF(Tableau3[[#This Row],[Échéance (mois)]]="","",$H$8)</f>
        <v>999.84081559087281</v>
      </c>
      <c r="F196" s="34">
        <f>IF(Tableau3[[#This Row],[Échéance (mois)]]="","",Tableau3[[#This Row],[Capital amorti]]*$C$8%/12)</f>
        <v>138.11342084666595</v>
      </c>
      <c r="G196" s="35">
        <f>IF(Tableau3[[#This Row],[Échéance (mois)]]="","",Tableau3[[#This Row],[Mensualité]]-Tableau3[[#This Row],[Intérêt]])</f>
        <v>861.72739474420689</v>
      </c>
      <c r="H196" s="34">
        <f>IF(Tableau3[[#This Row],[Échéance (mois)]]="","",Tableau3[[#This Row],[Capital amorti]]-Tableau3[[#This Row],[Capital]])</f>
        <v>109629.00928258855</v>
      </c>
    </row>
    <row r="197" spans="2:8" ht="28.15" customHeight="1" x14ac:dyDescent="0.25">
      <c r="B197" s="26">
        <f t="shared" si="2"/>
        <v>183</v>
      </c>
      <c r="C197" s="27">
        <f>IF(Tableau3[[#This Row],[Échéance (mois)]]="","",EOMONTH(C196,1))</f>
        <v>49521</v>
      </c>
      <c r="D197" s="34">
        <f>IF(Tableau3[[#This Row],[Échéance (mois)]]="","",H196)</f>
        <v>109629.00928258855</v>
      </c>
      <c r="E197" s="35">
        <f>IF(Tableau3[[#This Row],[Échéance (mois)]]="","",$H$8)</f>
        <v>999.84081559087281</v>
      </c>
      <c r="F197" s="34">
        <f>IF(Tableau3[[#This Row],[Échéance (mois)]]="","",Tableau3[[#This Row],[Capital amorti]]*$C$8%/12)</f>
        <v>137.03626160323569</v>
      </c>
      <c r="G197" s="35">
        <f>IF(Tableau3[[#This Row],[Échéance (mois)]]="","",Tableau3[[#This Row],[Mensualité]]-Tableau3[[#This Row],[Intérêt]])</f>
        <v>862.80455398763706</v>
      </c>
      <c r="H197" s="34">
        <f>IF(Tableau3[[#This Row],[Échéance (mois)]]="","",Tableau3[[#This Row],[Capital amorti]]-Tableau3[[#This Row],[Capital]])</f>
        <v>108766.20472860092</v>
      </c>
    </row>
    <row r="198" spans="2:8" ht="28.15" customHeight="1" x14ac:dyDescent="0.25">
      <c r="B198" s="26">
        <f t="shared" si="2"/>
        <v>184</v>
      </c>
      <c r="C198" s="27">
        <f>IF(Tableau3[[#This Row],[Échéance (mois)]]="","",EOMONTH(C197,1))</f>
        <v>49552</v>
      </c>
      <c r="D198" s="34">
        <f>IF(Tableau3[[#This Row],[Échéance (mois)]]="","",H197)</f>
        <v>108766.20472860092</v>
      </c>
      <c r="E198" s="35">
        <f>IF(Tableau3[[#This Row],[Échéance (mois)]]="","",$H$8)</f>
        <v>999.84081559087281</v>
      </c>
      <c r="F198" s="34">
        <f>IF(Tableau3[[#This Row],[Échéance (mois)]]="","",Tableau3[[#This Row],[Capital amorti]]*$C$8%/12)</f>
        <v>135.95775591075116</v>
      </c>
      <c r="G198" s="35">
        <f>IF(Tableau3[[#This Row],[Échéance (mois)]]="","",Tableau3[[#This Row],[Mensualité]]-Tableau3[[#This Row],[Intérêt]])</f>
        <v>863.88305968012162</v>
      </c>
      <c r="H198" s="34">
        <f>IF(Tableau3[[#This Row],[Échéance (mois)]]="","",Tableau3[[#This Row],[Capital amorti]]-Tableau3[[#This Row],[Capital]])</f>
        <v>107902.32166892079</v>
      </c>
    </row>
    <row r="199" spans="2:8" ht="28.15" customHeight="1" x14ac:dyDescent="0.25">
      <c r="B199" s="26">
        <f t="shared" si="2"/>
        <v>185</v>
      </c>
      <c r="C199" s="27">
        <f>IF(Tableau3[[#This Row],[Échéance (mois)]]="","",EOMONTH(C198,1))</f>
        <v>49582</v>
      </c>
      <c r="D199" s="34">
        <f>IF(Tableau3[[#This Row],[Échéance (mois)]]="","",H198)</f>
        <v>107902.32166892079</v>
      </c>
      <c r="E199" s="35">
        <f>IF(Tableau3[[#This Row],[Échéance (mois)]]="","",$H$8)</f>
        <v>999.84081559087281</v>
      </c>
      <c r="F199" s="34">
        <f>IF(Tableau3[[#This Row],[Échéance (mois)]]="","",Tableau3[[#This Row],[Capital amorti]]*$C$8%/12)</f>
        <v>134.87790208615098</v>
      </c>
      <c r="G199" s="35">
        <f>IF(Tableau3[[#This Row],[Échéance (mois)]]="","",Tableau3[[#This Row],[Mensualité]]-Tableau3[[#This Row],[Intérêt]])</f>
        <v>864.96291350472188</v>
      </c>
      <c r="H199" s="34">
        <f>IF(Tableau3[[#This Row],[Échéance (mois)]]="","",Tableau3[[#This Row],[Capital amorti]]-Tableau3[[#This Row],[Capital]])</f>
        <v>107037.35875541606</v>
      </c>
    </row>
    <row r="200" spans="2:8" ht="28.15" customHeight="1" x14ac:dyDescent="0.25">
      <c r="B200" s="26">
        <f t="shared" si="2"/>
        <v>186</v>
      </c>
      <c r="C200" s="27">
        <f>IF(Tableau3[[#This Row],[Échéance (mois)]]="","",EOMONTH(C199,1))</f>
        <v>49613</v>
      </c>
      <c r="D200" s="34">
        <f>IF(Tableau3[[#This Row],[Échéance (mois)]]="","",H199)</f>
        <v>107037.35875541606</v>
      </c>
      <c r="E200" s="35">
        <f>IF(Tableau3[[#This Row],[Échéance (mois)]]="","",$H$8)</f>
        <v>999.84081559087281</v>
      </c>
      <c r="F200" s="34">
        <f>IF(Tableau3[[#This Row],[Échéance (mois)]]="","",Tableau3[[#This Row],[Capital amorti]]*$C$8%/12)</f>
        <v>133.79669844427008</v>
      </c>
      <c r="G200" s="35">
        <f>IF(Tableau3[[#This Row],[Échéance (mois)]]="","",Tableau3[[#This Row],[Mensualité]]-Tableau3[[#This Row],[Intérêt]])</f>
        <v>866.04411714660273</v>
      </c>
      <c r="H200" s="34">
        <f>IF(Tableau3[[#This Row],[Échéance (mois)]]="","",Tableau3[[#This Row],[Capital amorti]]-Tableau3[[#This Row],[Capital]])</f>
        <v>106171.31463826945</v>
      </c>
    </row>
    <row r="201" spans="2:8" ht="28.15" customHeight="1" x14ac:dyDescent="0.25">
      <c r="B201" s="26">
        <f t="shared" si="2"/>
        <v>187</v>
      </c>
      <c r="C201" s="27">
        <f>IF(Tableau3[[#This Row],[Échéance (mois)]]="","",EOMONTH(C200,1))</f>
        <v>49643</v>
      </c>
      <c r="D201" s="34">
        <f>IF(Tableau3[[#This Row],[Échéance (mois)]]="","",H200)</f>
        <v>106171.31463826945</v>
      </c>
      <c r="E201" s="35">
        <f>IF(Tableau3[[#This Row],[Échéance (mois)]]="","",$H$8)</f>
        <v>999.84081559087281</v>
      </c>
      <c r="F201" s="34">
        <f>IF(Tableau3[[#This Row],[Échéance (mois)]]="","",Tableau3[[#This Row],[Capital amorti]]*$C$8%/12)</f>
        <v>132.71414329783681</v>
      </c>
      <c r="G201" s="35">
        <f>IF(Tableau3[[#This Row],[Échéance (mois)]]="","",Tableau3[[#This Row],[Mensualité]]-Tableau3[[#This Row],[Intérêt]])</f>
        <v>867.12667229303599</v>
      </c>
      <c r="H201" s="34">
        <f>IF(Tableau3[[#This Row],[Échéance (mois)]]="","",Tableau3[[#This Row],[Capital amorti]]-Tableau3[[#This Row],[Capital]])</f>
        <v>105304.18796597642</v>
      </c>
    </row>
    <row r="202" spans="2:8" ht="28.15" customHeight="1" x14ac:dyDescent="0.25">
      <c r="B202" s="26">
        <f t="shared" si="2"/>
        <v>188</v>
      </c>
      <c r="C202" s="27">
        <f>IF(Tableau3[[#This Row],[Échéance (mois)]]="","",EOMONTH(C201,1))</f>
        <v>49674</v>
      </c>
      <c r="D202" s="34">
        <f>IF(Tableau3[[#This Row],[Échéance (mois)]]="","",H201)</f>
        <v>105304.18796597642</v>
      </c>
      <c r="E202" s="35">
        <f>IF(Tableau3[[#This Row],[Échéance (mois)]]="","",$H$8)</f>
        <v>999.84081559087281</v>
      </c>
      <c r="F202" s="34">
        <f>IF(Tableau3[[#This Row],[Échéance (mois)]]="","",Tableau3[[#This Row],[Capital amorti]]*$C$8%/12)</f>
        <v>131.63023495747052</v>
      </c>
      <c r="G202" s="35">
        <f>IF(Tableau3[[#This Row],[Échéance (mois)]]="","",Tableau3[[#This Row],[Mensualité]]-Tableau3[[#This Row],[Intérêt]])</f>
        <v>868.21058063340229</v>
      </c>
      <c r="H202" s="34">
        <f>IF(Tableau3[[#This Row],[Échéance (mois)]]="","",Tableau3[[#This Row],[Capital amorti]]-Tableau3[[#This Row],[Capital]])</f>
        <v>104435.97738534302</v>
      </c>
    </row>
    <row r="203" spans="2:8" ht="28.15" customHeight="1" x14ac:dyDescent="0.25">
      <c r="B203" s="26">
        <f t="shared" si="2"/>
        <v>189</v>
      </c>
      <c r="C203" s="27">
        <f>IF(Tableau3[[#This Row],[Échéance (mois)]]="","",EOMONTH(C202,1))</f>
        <v>49705</v>
      </c>
      <c r="D203" s="34">
        <f>IF(Tableau3[[#This Row],[Échéance (mois)]]="","",H202)</f>
        <v>104435.97738534302</v>
      </c>
      <c r="E203" s="35">
        <f>IF(Tableau3[[#This Row],[Échéance (mois)]]="","",$H$8)</f>
        <v>999.84081559087281</v>
      </c>
      <c r="F203" s="34">
        <f>IF(Tableau3[[#This Row],[Échéance (mois)]]="","",Tableau3[[#This Row],[Capital amorti]]*$C$8%/12)</f>
        <v>130.54497173167877</v>
      </c>
      <c r="G203" s="35">
        <f>IF(Tableau3[[#This Row],[Échéance (mois)]]="","",Tableau3[[#This Row],[Mensualité]]-Tableau3[[#This Row],[Intérêt]])</f>
        <v>869.29584385919406</v>
      </c>
      <c r="H203" s="34">
        <f>IF(Tableau3[[#This Row],[Échéance (mois)]]="","",Tableau3[[#This Row],[Capital amorti]]-Tableau3[[#This Row],[Capital]])</f>
        <v>103566.68154148383</v>
      </c>
    </row>
    <row r="204" spans="2:8" ht="28.15" customHeight="1" x14ac:dyDescent="0.25">
      <c r="B204" s="26">
        <f t="shared" si="2"/>
        <v>190</v>
      </c>
      <c r="C204" s="27">
        <f>IF(Tableau3[[#This Row],[Échéance (mois)]]="","",EOMONTH(C203,1))</f>
        <v>49734</v>
      </c>
      <c r="D204" s="34">
        <f>IF(Tableau3[[#This Row],[Échéance (mois)]]="","",H203)</f>
        <v>103566.68154148383</v>
      </c>
      <c r="E204" s="35">
        <f>IF(Tableau3[[#This Row],[Échéance (mois)]]="","",$H$8)</f>
        <v>999.84081559087281</v>
      </c>
      <c r="F204" s="34">
        <f>IF(Tableau3[[#This Row],[Échéance (mois)]]="","",Tableau3[[#This Row],[Capital amorti]]*$C$8%/12)</f>
        <v>129.45835192685479</v>
      </c>
      <c r="G204" s="35">
        <f>IF(Tableau3[[#This Row],[Échéance (mois)]]="","",Tableau3[[#This Row],[Mensualité]]-Tableau3[[#This Row],[Intérêt]])</f>
        <v>870.38246366401802</v>
      </c>
      <c r="H204" s="34">
        <f>IF(Tableau3[[#This Row],[Échéance (mois)]]="","",Tableau3[[#This Row],[Capital amorti]]-Tableau3[[#This Row],[Capital]])</f>
        <v>102696.29907781981</v>
      </c>
    </row>
    <row r="205" spans="2:8" ht="28.15" customHeight="1" x14ac:dyDescent="0.25">
      <c r="B205" s="26">
        <f t="shared" si="2"/>
        <v>191</v>
      </c>
      <c r="C205" s="27">
        <f>IF(Tableau3[[#This Row],[Échéance (mois)]]="","",EOMONTH(C204,1))</f>
        <v>49765</v>
      </c>
      <c r="D205" s="34">
        <f>IF(Tableau3[[#This Row],[Échéance (mois)]]="","",H204)</f>
        <v>102696.29907781981</v>
      </c>
      <c r="E205" s="35">
        <f>IF(Tableau3[[#This Row],[Échéance (mois)]]="","",$H$8)</f>
        <v>999.84081559087281</v>
      </c>
      <c r="F205" s="34">
        <f>IF(Tableau3[[#This Row],[Échéance (mois)]]="","",Tableau3[[#This Row],[Capital amorti]]*$C$8%/12)</f>
        <v>128.37037384727475</v>
      </c>
      <c r="G205" s="35">
        <f>IF(Tableau3[[#This Row],[Échéance (mois)]]="","",Tableau3[[#This Row],[Mensualité]]-Tableau3[[#This Row],[Intérêt]])</f>
        <v>871.47044174359803</v>
      </c>
      <c r="H205" s="34">
        <f>IF(Tableau3[[#This Row],[Échéance (mois)]]="","",Tableau3[[#This Row],[Capital amorti]]-Tableau3[[#This Row],[Capital]])</f>
        <v>101824.82863607621</v>
      </c>
    </row>
    <row r="206" spans="2:8" ht="28.15" customHeight="1" x14ac:dyDescent="0.25">
      <c r="B206" s="26">
        <f t="shared" si="2"/>
        <v>192</v>
      </c>
      <c r="C206" s="27">
        <f>IF(Tableau3[[#This Row],[Échéance (mois)]]="","",EOMONTH(C205,1))</f>
        <v>49795</v>
      </c>
      <c r="D206" s="34">
        <f>IF(Tableau3[[#This Row],[Échéance (mois)]]="","",H205)</f>
        <v>101824.82863607621</v>
      </c>
      <c r="E206" s="35">
        <f>IF(Tableau3[[#This Row],[Échéance (mois)]]="","",$H$8)</f>
        <v>999.84081559087281</v>
      </c>
      <c r="F206" s="34">
        <f>IF(Tableau3[[#This Row],[Échéance (mois)]]="","",Tableau3[[#This Row],[Capital amorti]]*$C$8%/12)</f>
        <v>127.28103579509526</v>
      </c>
      <c r="G206" s="35">
        <f>IF(Tableau3[[#This Row],[Échéance (mois)]]="","",Tableau3[[#This Row],[Mensualité]]-Tableau3[[#This Row],[Intérêt]])</f>
        <v>872.55977979577756</v>
      </c>
      <c r="H206" s="34">
        <f>IF(Tableau3[[#This Row],[Échéance (mois)]]="","",Tableau3[[#This Row],[Capital amorti]]-Tableau3[[#This Row],[Capital]])</f>
        <v>100952.26885628044</v>
      </c>
    </row>
    <row r="207" spans="2:8" ht="28.15" customHeight="1" x14ac:dyDescent="0.25">
      <c r="B207" s="26">
        <f t="shared" si="2"/>
        <v>193</v>
      </c>
      <c r="C207" s="27">
        <f>IF(Tableau3[[#This Row],[Échéance (mois)]]="","",EOMONTH(C206,1))</f>
        <v>49826</v>
      </c>
      <c r="D207" s="34">
        <f>IF(Tableau3[[#This Row],[Échéance (mois)]]="","",H206)</f>
        <v>100952.26885628044</v>
      </c>
      <c r="E207" s="35">
        <f>IF(Tableau3[[#This Row],[Échéance (mois)]]="","",$H$8)</f>
        <v>999.84081559087281</v>
      </c>
      <c r="F207" s="34">
        <f>IF(Tableau3[[#This Row],[Échéance (mois)]]="","",Tableau3[[#This Row],[Capital amorti]]*$C$8%/12)</f>
        <v>126.19033607035055</v>
      </c>
      <c r="G207" s="35">
        <f>IF(Tableau3[[#This Row],[Échéance (mois)]]="","",Tableau3[[#This Row],[Mensualité]]-Tableau3[[#This Row],[Intérêt]])</f>
        <v>873.65047952052225</v>
      </c>
      <c r="H207" s="34">
        <f>IF(Tableau3[[#This Row],[Échéance (mois)]]="","",Tableau3[[#This Row],[Capital amorti]]-Tableau3[[#This Row],[Capital]])</f>
        <v>100078.61837675991</v>
      </c>
    </row>
    <row r="208" spans="2:8" ht="28.15" customHeight="1" x14ac:dyDescent="0.25">
      <c r="B208" s="26">
        <f t="shared" si="2"/>
        <v>194</v>
      </c>
      <c r="C208" s="27">
        <f>IF(Tableau3[[#This Row],[Échéance (mois)]]="","",EOMONTH(C207,1))</f>
        <v>49856</v>
      </c>
      <c r="D208" s="34">
        <f>IF(Tableau3[[#This Row],[Échéance (mois)]]="","",H207)</f>
        <v>100078.61837675991</v>
      </c>
      <c r="E208" s="35">
        <f>IF(Tableau3[[#This Row],[Échéance (mois)]]="","",$H$8)</f>
        <v>999.84081559087281</v>
      </c>
      <c r="F208" s="34">
        <f>IF(Tableau3[[#This Row],[Échéance (mois)]]="","",Tableau3[[#This Row],[Capital amorti]]*$C$8%/12)</f>
        <v>125.09827297094989</v>
      </c>
      <c r="G208" s="35">
        <f>IF(Tableau3[[#This Row],[Échéance (mois)]]="","",Tableau3[[#This Row],[Mensualité]]-Tableau3[[#This Row],[Intérêt]])</f>
        <v>874.74254261992292</v>
      </c>
      <c r="H208" s="34">
        <f>IF(Tableau3[[#This Row],[Échéance (mois)]]="","",Tableau3[[#This Row],[Capital amorti]]-Tableau3[[#This Row],[Capital]])</f>
        <v>99203.875834139995</v>
      </c>
    </row>
    <row r="209" spans="2:8" ht="28.15" customHeight="1" x14ac:dyDescent="0.25">
      <c r="B209" s="26">
        <f t="shared" ref="B209:B272" si="3">IFERROR(IF(B208+1&lt;=$H$7,B208+1,""),"")</f>
        <v>195</v>
      </c>
      <c r="C209" s="27">
        <f>IF(Tableau3[[#This Row],[Échéance (mois)]]="","",EOMONTH(C208,1))</f>
        <v>49887</v>
      </c>
      <c r="D209" s="34">
        <f>IF(Tableau3[[#This Row],[Échéance (mois)]]="","",H208)</f>
        <v>99203.875834139995</v>
      </c>
      <c r="E209" s="35">
        <f>IF(Tableau3[[#This Row],[Échéance (mois)]]="","",$H$8)</f>
        <v>999.84081559087281</v>
      </c>
      <c r="F209" s="34">
        <f>IF(Tableau3[[#This Row],[Échéance (mois)]]="","",Tableau3[[#This Row],[Capital amorti]]*$C$8%/12)</f>
        <v>124.00484479267499</v>
      </c>
      <c r="G209" s="35">
        <f>IF(Tableau3[[#This Row],[Échéance (mois)]]="","",Tableau3[[#This Row],[Mensualité]]-Tableau3[[#This Row],[Intérêt]])</f>
        <v>875.83597079819788</v>
      </c>
      <c r="H209" s="34">
        <f>IF(Tableau3[[#This Row],[Échéance (mois)]]="","",Tableau3[[#This Row],[Capital amorti]]-Tableau3[[#This Row],[Capital]])</f>
        <v>98328.039863341794</v>
      </c>
    </row>
    <row r="210" spans="2:8" ht="28.15" customHeight="1" x14ac:dyDescent="0.25">
      <c r="B210" s="26">
        <f t="shared" si="3"/>
        <v>196</v>
      </c>
      <c r="C210" s="27">
        <f>IF(Tableau3[[#This Row],[Échéance (mois)]]="","",EOMONTH(C209,1))</f>
        <v>49918</v>
      </c>
      <c r="D210" s="34">
        <f>IF(Tableau3[[#This Row],[Échéance (mois)]]="","",H209)</f>
        <v>98328.039863341794</v>
      </c>
      <c r="E210" s="35">
        <f>IF(Tableau3[[#This Row],[Échéance (mois)]]="","",$H$8)</f>
        <v>999.84081559087281</v>
      </c>
      <c r="F210" s="34">
        <f>IF(Tableau3[[#This Row],[Échéance (mois)]]="","",Tableau3[[#This Row],[Capital amorti]]*$C$8%/12)</f>
        <v>122.91004982917724</v>
      </c>
      <c r="G210" s="35">
        <f>IF(Tableau3[[#This Row],[Échéance (mois)]]="","",Tableau3[[#This Row],[Mensualité]]-Tableau3[[#This Row],[Intérêt]])</f>
        <v>876.93076576169551</v>
      </c>
      <c r="H210" s="34">
        <f>IF(Tableau3[[#This Row],[Échéance (mois)]]="","",Tableau3[[#This Row],[Capital amorti]]-Tableau3[[#This Row],[Capital]])</f>
        <v>97451.109097580105</v>
      </c>
    </row>
    <row r="211" spans="2:8" ht="28.15" customHeight="1" x14ac:dyDescent="0.25">
      <c r="B211" s="26">
        <f t="shared" si="3"/>
        <v>197</v>
      </c>
      <c r="C211" s="27">
        <f>IF(Tableau3[[#This Row],[Échéance (mois)]]="","",EOMONTH(C210,1))</f>
        <v>49948</v>
      </c>
      <c r="D211" s="34">
        <f>IF(Tableau3[[#This Row],[Échéance (mois)]]="","",H210)</f>
        <v>97451.109097580105</v>
      </c>
      <c r="E211" s="35">
        <f>IF(Tableau3[[#This Row],[Échéance (mois)]]="","",$H$8)</f>
        <v>999.84081559087281</v>
      </c>
      <c r="F211" s="34">
        <f>IF(Tableau3[[#This Row],[Échéance (mois)]]="","",Tableau3[[#This Row],[Capital amorti]]*$C$8%/12)</f>
        <v>121.81388637197513</v>
      </c>
      <c r="G211" s="35">
        <f>IF(Tableau3[[#This Row],[Échéance (mois)]]="","",Tableau3[[#This Row],[Mensualité]]-Tableau3[[#This Row],[Intérêt]])</f>
        <v>878.02692921889764</v>
      </c>
      <c r="H211" s="34">
        <f>IF(Tableau3[[#This Row],[Échéance (mois)]]="","",Tableau3[[#This Row],[Capital amorti]]-Tableau3[[#This Row],[Capital]])</f>
        <v>96573.082168361201</v>
      </c>
    </row>
    <row r="212" spans="2:8" ht="28.15" customHeight="1" x14ac:dyDescent="0.25">
      <c r="B212" s="26">
        <f t="shared" si="3"/>
        <v>198</v>
      </c>
      <c r="C212" s="27">
        <f>IF(Tableau3[[#This Row],[Échéance (mois)]]="","",EOMONTH(C211,1))</f>
        <v>49979</v>
      </c>
      <c r="D212" s="34">
        <f>IF(Tableau3[[#This Row],[Échéance (mois)]]="","",H211)</f>
        <v>96573.082168361201</v>
      </c>
      <c r="E212" s="35">
        <f>IF(Tableau3[[#This Row],[Échéance (mois)]]="","",$H$8)</f>
        <v>999.84081559087281</v>
      </c>
      <c r="F212" s="34">
        <f>IF(Tableau3[[#This Row],[Échéance (mois)]]="","",Tableau3[[#This Row],[Capital amorti]]*$C$8%/12)</f>
        <v>120.71635271045149</v>
      </c>
      <c r="G212" s="35">
        <f>IF(Tableau3[[#This Row],[Échéance (mois)]]="","",Tableau3[[#This Row],[Mensualité]]-Tableau3[[#This Row],[Intérêt]])</f>
        <v>879.12446288042133</v>
      </c>
      <c r="H212" s="34">
        <f>IF(Tableau3[[#This Row],[Échéance (mois)]]="","",Tableau3[[#This Row],[Capital amorti]]-Tableau3[[#This Row],[Capital]])</f>
        <v>95693.957705480774</v>
      </c>
    </row>
    <row r="213" spans="2:8" ht="28.15" customHeight="1" x14ac:dyDescent="0.25">
      <c r="B213" s="26">
        <f t="shared" si="3"/>
        <v>199</v>
      </c>
      <c r="C213" s="27">
        <f>IF(Tableau3[[#This Row],[Échéance (mois)]]="","",EOMONTH(C212,1))</f>
        <v>50009</v>
      </c>
      <c r="D213" s="34">
        <f>IF(Tableau3[[#This Row],[Échéance (mois)]]="","",H212)</f>
        <v>95693.957705480774</v>
      </c>
      <c r="E213" s="35">
        <f>IF(Tableau3[[#This Row],[Échéance (mois)]]="","",$H$8)</f>
        <v>999.84081559087281</v>
      </c>
      <c r="F213" s="34">
        <f>IF(Tableau3[[#This Row],[Échéance (mois)]]="","",Tableau3[[#This Row],[Capital amorti]]*$C$8%/12)</f>
        <v>119.61744713185097</v>
      </c>
      <c r="G213" s="35">
        <f>IF(Tableau3[[#This Row],[Échéance (mois)]]="","",Tableau3[[#This Row],[Mensualité]]-Tableau3[[#This Row],[Intérêt]])</f>
        <v>880.2233684590218</v>
      </c>
      <c r="H213" s="34">
        <f>IF(Tableau3[[#This Row],[Échéance (mois)]]="","",Tableau3[[#This Row],[Capital amorti]]-Tableau3[[#This Row],[Capital]])</f>
        <v>94813.734337021757</v>
      </c>
    </row>
    <row r="214" spans="2:8" ht="28.15" customHeight="1" x14ac:dyDescent="0.25">
      <c r="B214" s="26">
        <f t="shared" si="3"/>
        <v>200</v>
      </c>
      <c r="C214" s="27">
        <f>IF(Tableau3[[#This Row],[Échéance (mois)]]="","",EOMONTH(C213,1))</f>
        <v>50040</v>
      </c>
      <c r="D214" s="34">
        <f>IF(Tableau3[[#This Row],[Échéance (mois)]]="","",H213)</f>
        <v>94813.734337021757</v>
      </c>
      <c r="E214" s="35">
        <f>IF(Tableau3[[#This Row],[Échéance (mois)]]="","",$H$8)</f>
        <v>999.84081559087281</v>
      </c>
      <c r="F214" s="34">
        <f>IF(Tableau3[[#This Row],[Échéance (mois)]]="","",Tableau3[[#This Row],[Capital amorti]]*$C$8%/12)</f>
        <v>118.51716792127719</v>
      </c>
      <c r="G214" s="35">
        <f>IF(Tableau3[[#This Row],[Échéance (mois)]]="","",Tableau3[[#This Row],[Mensualité]]-Tableau3[[#This Row],[Intérêt]])</f>
        <v>881.32364766959563</v>
      </c>
      <c r="H214" s="34">
        <f>IF(Tableau3[[#This Row],[Échéance (mois)]]="","",Tableau3[[#This Row],[Capital amorti]]-Tableau3[[#This Row],[Capital]])</f>
        <v>93932.410689352168</v>
      </c>
    </row>
    <row r="215" spans="2:8" ht="28.15" customHeight="1" x14ac:dyDescent="0.25">
      <c r="B215" s="26">
        <f t="shared" si="3"/>
        <v>201</v>
      </c>
      <c r="C215" s="27">
        <f>IF(Tableau3[[#This Row],[Échéance (mois)]]="","",EOMONTH(C214,1))</f>
        <v>50071</v>
      </c>
      <c r="D215" s="34">
        <f>IF(Tableau3[[#This Row],[Échéance (mois)]]="","",H214)</f>
        <v>93932.410689352168</v>
      </c>
      <c r="E215" s="35">
        <f>IF(Tableau3[[#This Row],[Échéance (mois)]]="","",$H$8)</f>
        <v>999.84081559087281</v>
      </c>
      <c r="F215" s="34">
        <f>IF(Tableau3[[#This Row],[Échéance (mois)]]="","",Tableau3[[#This Row],[Capital amorti]]*$C$8%/12)</f>
        <v>117.4155133616902</v>
      </c>
      <c r="G215" s="35">
        <f>IF(Tableau3[[#This Row],[Échéance (mois)]]="","",Tableau3[[#This Row],[Mensualité]]-Tableau3[[#This Row],[Intérêt]])</f>
        <v>882.42530222918265</v>
      </c>
      <c r="H215" s="34">
        <f>IF(Tableau3[[#This Row],[Échéance (mois)]]="","",Tableau3[[#This Row],[Capital amorti]]-Tableau3[[#This Row],[Capital]])</f>
        <v>93049.985387122986</v>
      </c>
    </row>
    <row r="216" spans="2:8" ht="28.15" customHeight="1" x14ac:dyDescent="0.25">
      <c r="B216" s="26">
        <f t="shared" si="3"/>
        <v>202</v>
      </c>
      <c r="C216" s="27">
        <f>IF(Tableau3[[#This Row],[Échéance (mois)]]="","",EOMONTH(C215,1))</f>
        <v>50099</v>
      </c>
      <c r="D216" s="34">
        <f>IF(Tableau3[[#This Row],[Échéance (mois)]]="","",H215)</f>
        <v>93049.985387122986</v>
      </c>
      <c r="E216" s="35">
        <f>IF(Tableau3[[#This Row],[Échéance (mois)]]="","",$H$8)</f>
        <v>999.84081559087281</v>
      </c>
      <c r="F216" s="34">
        <f>IF(Tableau3[[#This Row],[Échéance (mois)]]="","",Tableau3[[#This Row],[Capital amorti]]*$C$8%/12)</f>
        <v>116.31248173390372</v>
      </c>
      <c r="G216" s="35">
        <f>IF(Tableau3[[#This Row],[Échéance (mois)]]="","",Tableau3[[#This Row],[Mensualité]]-Tableau3[[#This Row],[Intérêt]])</f>
        <v>883.52833385696908</v>
      </c>
      <c r="H216" s="34">
        <f>IF(Tableau3[[#This Row],[Échéance (mois)]]="","",Tableau3[[#This Row],[Capital amorti]]-Tableau3[[#This Row],[Capital]])</f>
        <v>92166.457053266015</v>
      </c>
    </row>
    <row r="217" spans="2:8" ht="28.15" customHeight="1" x14ac:dyDescent="0.25">
      <c r="B217" s="26">
        <f t="shared" si="3"/>
        <v>203</v>
      </c>
      <c r="C217" s="27">
        <f>IF(Tableau3[[#This Row],[Échéance (mois)]]="","",EOMONTH(C216,1))</f>
        <v>50130</v>
      </c>
      <c r="D217" s="34">
        <f>IF(Tableau3[[#This Row],[Échéance (mois)]]="","",H216)</f>
        <v>92166.457053266015</v>
      </c>
      <c r="E217" s="35">
        <f>IF(Tableau3[[#This Row],[Échéance (mois)]]="","",$H$8)</f>
        <v>999.84081559087281</v>
      </c>
      <c r="F217" s="34">
        <f>IF(Tableau3[[#This Row],[Échéance (mois)]]="","",Tableau3[[#This Row],[Capital amorti]]*$C$8%/12)</f>
        <v>115.2080713165825</v>
      </c>
      <c r="G217" s="35">
        <f>IF(Tableau3[[#This Row],[Échéance (mois)]]="","",Tableau3[[#This Row],[Mensualité]]-Tableau3[[#This Row],[Intérêt]])</f>
        <v>884.6327442742903</v>
      </c>
      <c r="H217" s="34">
        <f>IF(Tableau3[[#This Row],[Échéance (mois)]]="","",Tableau3[[#This Row],[Capital amorti]]-Tableau3[[#This Row],[Capital]])</f>
        <v>91281.824308991723</v>
      </c>
    </row>
    <row r="218" spans="2:8" ht="28.15" customHeight="1" x14ac:dyDescent="0.25">
      <c r="B218" s="26">
        <f t="shared" si="3"/>
        <v>204</v>
      </c>
      <c r="C218" s="27">
        <f>IF(Tableau3[[#This Row],[Échéance (mois)]]="","",EOMONTH(C217,1))</f>
        <v>50160</v>
      </c>
      <c r="D218" s="34">
        <f>IF(Tableau3[[#This Row],[Échéance (mois)]]="","",H217)</f>
        <v>91281.824308991723</v>
      </c>
      <c r="E218" s="35">
        <f>IF(Tableau3[[#This Row],[Échéance (mois)]]="","",$H$8)</f>
        <v>999.84081559087281</v>
      </c>
      <c r="F218" s="34">
        <f>IF(Tableau3[[#This Row],[Échéance (mois)]]="","",Tableau3[[#This Row],[Capital amorti]]*$C$8%/12)</f>
        <v>114.10228038623966</v>
      </c>
      <c r="G218" s="35">
        <f>IF(Tableau3[[#This Row],[Échéance (mois)]]="","",Tableau3[[#This Row],[Mensualité]]-Tableau3[[#This Row],[Intérêt]])</f>
        <v>885.73853520463319</v>
      </c>
      <c r="H218" s="34">
        <f>IF(Tableau3[[#This Row],[Échéance (mois)]]="","",Tableau3[[#This Row],[Capital amorti]]-Tableau3[[#This Row],[Capital]])</f>
        <v>90396.085773787083</v>
      </c>
    </row>
    <row r="219" spans="2:8" ht="28.15" customHeight="1" x14ac:dyDescent="0.25">
      <c r="B219" s="26">
        <f t="shared" si="3"/>
        <v>205</v>
      </c>
      <c r="C219" s="27">
        <f>IF(Tableau3[[#This Row],[Échéance (mois)]]="","",EOMONTH(C218,1))</f>
        <v>50191</v>
      </c>
      <c r="D219" s="34">
        <f>IF(Tableau3[[#This Row],[Échéance (mois)]]="","",H218)</f>
        <v>90396.085773787083</v>
      </c>
      <c r="E219" s="35">
        <f>IF(Tableau3[[#This Row],[Échéance (mois)]]="","",$H$8)</f>
        <v>999.84081559087281</v>
      </c>
      <c r="F219" s="34">
        <f>IF(Tableau3[[#This Row],[Échéance (mois)]]="","",Tableau3[[#This Row],[Capital amorti]]*$C$8%/12)</f>
        <v>112.99510721723385</v>
      </c>
      <c r="G219" s="35">
        <f>IF(Tableau3[[#This Row],[Échéance (mois)]]="","",Tableau3[[#This Row],[Mensualité]]-Tableau3[[#This Row],[Intérêt]])</f>
        <v>886.8457083736389</v>
      </c>
      <c r="H219" s="34">
        <f>IF(Tableau3[[#This Row],[Échéance (mois)]]="","",Tableau3[[#This Row],[Capital amorti]]-Tableau3[[#This Row],[Capital]])</f>
        <v>89509.24006541344</v>
      </c>
    </row>
    <row r="220" spans="2:8" ht="28.15" customHeight="1" x14ac:dyDescent="0.25">
      <c r="B220" s="26">
        <f t="shared" si="3"/>
        <v>206</v>
      </c>
      <c r="C220" s="27">
        <f>IF(Tableau3[[#This Row],[Échéance (mois)]]="","",EOMONTH(C219,1))</f>
        <v>50221</v>
      </c>
      <c r="D220" s="34">
        <f>IF(Tableau3[[#This Row],[Échéance (mois)]]="","",H219)</f>
        <v>89509.24006541344</v>
      </c>
      <c r="E220" s="35">
        <f>IF(Tableau3[[#This Row],[Échéance (mois)]]="","",$H$8)</f>
        <v>999.84081559087281</v>
      </c>
      <c r="F220" s="34">
        <f>IF(Tableau3[[#This Row],[Échéance (mois)]]="","",Tableau3[[#This Row],[Capital amorti]]*$C$8%/12)</f>
        <v>111.8865500817668</v>
      </c>
      <c r="G220" s="35">
        <f>IF(Tableau3[[#This Row],[Échéance (mois)]]="","",Tableau3[[#This Row],[Mensualité]]-Tableau3[[#This Row],[Intérêt]])</f>
        <v>887.95426550910599</v>
      </c>
      <c r="H220" s="34">
        <f>IF(Tableau3[[#This Row],[Échéance (mois)]]="","",Tableau3[[#This Row],[Capital amorti]]-Tableau3[[#This Row],[Capital]])</f>
        <v>88621.285799904334</v>
      </c>
    </row>
    <row r="221" spans="2:8" ht="28.15" customHeight="1" x14ac:dyDescent="0.25">
      <c r="B221" s="26">
        <f t="shared" si="3"/>
        <v>207</v>
      </c>
      <c r="C221" s="27">
        <f>IF(Tableau3[[#This Row],[Échéance (mois)]]="","",EOMONTH(C220,1))</f>
        <v>50252</v>
      </c>
      <c r="D221" s="34">
        <f>IF(Tableau3[[#This Row],[Échéance (mois)]]="","",H220)</f>
        <v>88621.285799904334</v>
      </c>
      <c r="E221" s="35">
        <f>IF(Tableau3[[#This Row],[Échéance (mois)]]="","",$H$8)</f>
        <v>999.84081559087281</v>
      </c>
      <c r="F221" s="34">
        <f>IF(Tableau3[[#This Row],[Échéance (mois)]]="","",Tableau3[[#This Row],[Capital amorti]]*$C$8%/12)</f>
        <v>110.7766072498804</v>
      </c>
      <c r="G221" s="35">
        <f>IF(Tableau3[[#This Row],[Échéance (mois)]]="","",Tableau3[[#This Row],[Mensualité]]-Tableau3[[#This Row],[Intérêt]])</f>
        <v>889.06420834099242</v>
      </c>
      <c r="H221" s="34">
        <f>IF(Tableau3[[#This Row],[Échéance (mois)]]="","",Tableau3[[#This Row],[Capital amorti]]-Tableau3[[#This Row],[Capital]])</f>
        <v>87732.221591563342</v>
      </c>
    </row>
    <row r="222" spans="2:8" ht="28.15" customHeight="1" x14ac:dyDescent="0.25">
      <c r="B222" s="26">
        <f t="shared" si="3"/>
        <v>208</v>
      </c>
      <c r="C222" s="27">
        <f>IF(Tableau3[[#This Row],[Échéance (mois)]]="","",EOMONTH(C221,1))</f>
        <v>50283</v>
      </c>
      <c r="D222" s="34">
        <f>IF(Tableau3[[#This Row],[Échéance (mois)]]="","",H221)</f>
        <v>87732.221591563342</v>
      </c>
      <c r="E222" s="35">
        <f>IF(Tableau3[[#This Row],[Échéance (mois)]]="","",$H$8)</f>
        <v>999.84081559087281</v>
      </c>
      <c r="F222" s="34">
        <f>IF(Tableau3[[#This Row],[Échéance (mois)]]="","",Tableau3[[#This Row],[Capital amorti]]*$C$8%/12)</f>
        <v>109.66527698945417</v>
      </c>
      <c r="G222" s="35">
        <f>IF(Tableau3[[#This Row],[Échéance (mois)]]="","",Tableau3[[#This Row],[Mensualité]]-Tableau3[[#This Row],[Intérêt]])</f>
        <v>890.17553860141868</v>
      </c>
      <c r="H222" s="34">
        <f>IF(Tableau3[[#This Row],[Échéance (mois)]]="","",Tableau3[[#This Row],[Capital amorti]]-Tableau3[[#This Row],[Capital]])</f>
        <v>86842.04605296193</v>
      </c>
    </row>
    <row r="223" spans="2:8" ht="28.15" customHeight="1" x14ac:dyDescent="0.25">
      <c r="B223" s="26">
        <f t="shared" si="3"/>
        <v>209</v>
      </c>
      <c r="C223" s="27">
        <f>IF(Tableau3[[#This Row],[Échéance (mois)]]="","",EOMONTH(C222,1))</f>
        <v>50313</v>
      </c>
      <c r="D223" s="34">
        <f>IF(Tableau3[[#This Row],[Échéance (mois)]]="","",H222)</f>
        <v>86842.04605296193</v>
      </c>
      <c r="E223" s="35">
        <f>IF(Tableau3[[#This Row],[Échéance (mois)]]="","",$H$8)</f>
        <v>999.84081559087281</v>
      </c>
      <c r="F223" s="34">
        <f>IF(Tableau3[[#This Row],[Échéance (mois)]]="","",Tableau3[[#This Row],[Capital amorti]]*$C$8%/12)</f>
        <v>108.5525575662024</v>
      </c>
      <c r="G223" s="35">
        <f>IF(Tableau3[[#This Row],[Échéance (mois)]]="","",Tableau3[[#This Row],[Mensualité]]-Tableau3[[#This Row],[Intérêt]])</f>
        <v>891.28825802467043</v>
      </c>
      <c r="H223" s="34">
        <f>IF(Tableau3[[#This Row],[Échéance (mois)]]="","",Tableau3[[#This Row],[Capital amorti]]-Tableau3[[#This Row],[Capital]])</f>
        <v>85950.757794937264</v>
      </c>
    </row>
    <row r="224" spans="2:8" ht="28.15" customHeight="1" x14ac:dyDescent="0.25">
      <c r="B224" s="26">
        <f t="shared" si="3"/>
        <v>210</v>
      </c>
      <c r="C224" s="27">
        <f>IF(Tableau3[[#This Row],[Échéance (mois)]]="","",EOMONTH(C223,1))</f>
        <v>50344</v>
      </c>
      <c r="D224" s="34">
        <f>IF(Tableau3[[#This Row],[Échéance (mois)]]="","",H223)</f>
        <v>85950.757794937264</v>
      </c>
      <c r="E224" s="35">
        <f>IF(Tableau3[[#This Row],[Échéance (mois)]]="","",$H$8)</f>
        <v>999.84081559087281</v>
      </c>
      <c r="F224" s="34">
        <f>IF(Tableau3[[#This Row],[Échéance (mois)]]="","",Tableau3[[#This Row],[Capital amorti]]*$C$8%/12)</f>
        <v>107.43844724367158</v>
      </c>
      <c r="G224" s="35">
        <f>IF(Tableau3[[#This Row],[Échéance (mois)]]="","",Tableau3[[#This Row],[Mensualité]]-Tableau3[[#This Row],[Intérêt]])</f>
        <v>892.40236834720122</v>
      </c>
      <c r="H224" s="34">
        <f>IF(Tableau3[[#This Row],[Échéance (mois)]]="","",Tableau3[[#This Row],[Capital amorti]]-Tableau3[[#This Row],[Capital]])</f>
        <v>85058.35542659006</v>
      </c>
    </row>
    <row r="225" spans="2:8" ht="28.15" customHeight="1" x14ac:dyDescent="0.25">
      <c r="B225" s="26">
        <f t="shared" si="3"/>
        <v>211</v>
      </c>
      <c r="C225" s="27">
        <f>IF(Tableau3[[#This Row],[Échéance (mois)]]="","",EOMONTH(C224,1))</f>
        <v>50374</v>
      </c>
      <c r="D225" s="34">
        <f>IF(Tableau3[[#This Row],[Échéance (mois)]]="","",H224)</f>
        <v>85058.35542659006</v>
      </c>
      <c r="E225" s="35">
        <f>IF(Tableau3[[#This Row],[Échéance (mois)]]="","",$H$8)</f>
        <v>999.84081559087281</v>
      </c>
      <c r="F225" s="34">
        <f>IF(Tableau3[[#This Row],[Échéance (mois)]]="","",Tableau3[[#This Row],[Capital amorti]]*$C$8%/12)</f>
        <v>106.32294428323758</v>
      </c>
      <c r="G225" s="35">
        <f>IF(Tableau3[[#This Row],[Échéance (mois)]]="","",Tableau3[[#This Row],[Mensualité]]-Tableau3[[#This Row],[Intérêt]])</f>
        <v>893.51787130763523</v>
      </c>
      <c r="H225" s="34">
        <f>IF(Tableau3[[#This Row],[Échéance (mois)]]="","",Tableau3[[#This Row],[Capital amorti]]-Tableau3[[#This Row],[Capital]])</f>
        <v>84164.837555282429</v>
      </c>
    </row>
    <row r="226" spans="2:8" ht="28.15" customHeight="1" x14ac:dyDescent="0.25">
      <c r="B226" s="26">
        <f t="shared" si="3"/>
        <v>212</v>
      </c>
      <c r="C226" s="27">
        <f>IF(Tableau3[[#This Row],[Échéance (mois)]]="","",EOMONTH(C225,1))</f>
        <v>50405</v>
      </c>
      <c r="D226" s="34">
        <f>IF(Tableau3[[#This Row],[Échéance (mois)]]="","",H225)</f>
        <v>84164.837555282429</v>
      </c>
      <c r="E226" s="35">
        <f>IF(Tableau3[[#This Row],[Échéance (mois)]]="","",$H$8)</f>
        <v>999.84081559087281</v>
      </c>
      <c r="F226" s="34">
        <f>IF(Tableau3[[#This Row],[Échéance (mois)]]="","",Tableau3[[#This Row],[Capital amorti]]*$C$8%/12)</f>
        <v>105.20604694410304</v>
      </c>
      <c r="G226" s="35">
        <f>IF(Tableau3[[#This Row],[Échéance (mois)]]="","",Tableau3[[#This Row],[Mensualité]]-Tableau3[[#This Row],[Intérêt]])</f>
        <v>894.63476864676977</v>
      </c>
      <c r="H226" s="34">
        <f>IF(Tableau3[[#This Row],[Échéance (mois)]]="","",Tableau3[[#This Row],[Capital amorti]]-Tableau3[[#This Row],[Capital]])</f>
        <v>83270.202786635666</v>
      </c>
    </row>
    <row r="227" spans="2:8" ht="28.15" customHeight="1" x14ac:dyDescent="0.25">
      <c r="B227" s="26">
        <f t="shared" si="3"/>
        <v>213</v>
      </c>
      <c r="C227" s="27">
        <f>IF(Tableau3[[#This Row],[Échéance (mois)]]="","",EOMONTH(C226,1))</f>
        <v>50436</v>
      </c>
      <c r="D227" s="34">
        <f>IF(Tableau3[[#This Row],[Échéance (mois)]]="","",H226)</f>
        <v>83270.202786635666</v>
      </c>
      <c r="E227" s="35">
        <f>IF(Tableau3[[#This Row],[Échéance (mois)]]="","",$H$8)</f>
        <v>999.84081559087281</v>
      </c>
      <c r="F227" s="34">
        <f>IF(Tableau3[[#This Row],[Échéance (mois)]]="","",Tableau3[[#This Row],[Capital amorti]]*$C$8%/12)</f>
        <v>104.08775348329458</v>
      </c>
      <c r="G227" s="35">
        <f>IF(Tableau3[[#This Row],[Échéance (mois)]]="","",Tableau3[[#This Row],[Mensualité]]-Tableau3[[#This Row],[Intérêt]])</f>
        <v>895.75306210757822</v>
      </c>
      <c r="H227" s="34">
        <f>IF(Tableau3[[#This Row],[Échéance (mois)]]="","",Tableau3[[#This Row],[Capital amorti]]-Tableau3[[#This Row],[Capital]])</f>
        <v>82374.449724528095</v>
      </c>
    </row>
    <row r="228" spans="2:8" ht="28.15" customHeight="1" x14ac:dyDescent="0.25">
      <c r="B228" s="26">
        <f t="shared" si="3"/>
        <v>214</v>
      </c>
      <c r="C228" s="27">
        <f>IF(Tableau3[[#This Row],[Échéance (mois)]]="","",EOMONTH(C227,1))</f>
        <v>50464</v>
      </c>
      <c r="D228" s="34">
        <f>IF(Tableau3[[#This Row],[Échéance (mois)]]="","",H227)</f>
        <v>82374.449724528095</v>
      </c>
      <c r="E228" s="35">
        <f>IF(Tableau3[[#This Row],[Échéance (mois)]]="","",$H$8)</f>
        <v>999.84081559087281</v>
      </c>
      <c r="F228" s="34">
        <f>IF(Tableau3[[#This Row],[Échéance (mois)]]="","",Tableau3[[#This Row],[Capital amorti]]*$C$8%/12)</f>
        <v>102.96806215566011</v>
      </c>
      <c r="G228" s="35">
        <f>IF(Tableau3[[#This Row],[Échéance (mois)]]="","",Tableau3[[#This Row],[Mensualité]]-Tableau3[[#This Row],[Intérêt]])</f>
        <v>896.87275343521264</v>
      </c>
      <c r="H228" s="34">
        <f>IF(Tableau3[[#This Row],[Échéance (mois)]]="","",Tableau3[[#This Row],[Capital amorti]]-Tableau3[[#This Row],[Capital]])</f>
        <v>81477.576971092887</v>
      </c>
    </row>
    <row r="229" spans="2:8" ht="28.15" customHeight="1" x14ac:dyDescent="0.25">
      <c r="B229" s="26">
        <f t="shared" si="3"/>
        <v>215</v>
      </c>
      <c r="C229" s="27">
        <f>IF(Tableau3[[#This Row],[Échéance (mois)]]="","",EOMONTH(C228,1))</f>
        <v>50495</v>
      </c>
      <c r="D229" s="34">
        <f>IF(Tableau3[[#This Row],[Échéance (mois)]]="","",H228)</f>
        <v>81477.576971092887</v>
      </c>
      <c r="E229" s="35">
        <f>IF(Tableau3[[#This Row],[Échéance (mois)]]="","",$H$8)</f>
        <v>999.84081559087281</v>
      </c>
      <c r="F229" s="34">
        <f>IF(Tableau3[[#This Row],[Échéance (mois)]]="","",Tableau3[[#This Row],[Capital amorti]]*$C$8%/12)</f>
        <v>101.8469712138661</v>
      </c>
      <c r="G229" s="35">
        <f>IF(Tableau3[[#This Row],[Échéance (mois)]]="","",Tableau3[[#This Row],[Mensualité]]-Tableau3[[#This Row],[Intérêt]])</f>
        <v>897.99384437700667</v>
      </c>
      <c r="H229" s="34">
        <f>IF(Tableau3[[#This Row],[Échéance (mois)]]="","",Tableau3[[#This Row],[Capital amorti]]-Tableau3[[#This Row],[Capital]])</f>
        <v>80579.583126715879</v>
      </c>
    </row>
    <row r="230" spans="2:8" ht="28.15" customHeight="1" x14ac:dyDescent="0.25">
      <c r="B230" s="26">
        <f t="shared" si="3"/>
        <v>216</v>
      </c>
      <c r="C230" s="27">
        <f>IF(Tableau3[[#This Row],[Échéance (mois)]]="","",EOMONTH(C229,1))</f>
        <v>50525</v>
      </c>
      <c r="D230" s="34">
        <f>IF(Tableau3[[#This Row],[Échéance (mois)]]="","",H229)</f>
        <v>80579.583126715879</v>
      </c>
      <c r="E230" s="35">
        <f>IF(Tableau3[[#This Row],[Échéance (mois)]]="","",$H$8)</f>
        <v>999.84081559087281</v>
      </c>
      <c r="F230" s="34">
        <f>IF(Tableau3[[#This Row],[Échéance (mois)]]="","",Tableau3[[#This Row],[Capital amorti]]*$C$8%/12)</f>
        <v>100.72447890839486</v>
      </c>
      <c r="G230" s="35">
        <f>IF(Tableau3[[#This Row],[Échéance (mois)]]="","",Tableau3[[#This Row],[Mensualité]]-Tableau3[[#This Row],[Intérêt]])</f>
        <v>899.11633668247794</v>
      </c>
      <c r="H230" s="34">
        <f>IF(Tableau3[[#This Row],[Échéance (mois)]]="","",Tableau3[[#This Row],[Capital amorti]]-Tableau3[[#This Row],[Capital]])</f>
        <v>79680.466790033403</v>
      </c>
    </row>
    <row r="231" spans="2:8" ht="28.15" customHeight="1" x14ac:dyDescent="0.25">
      <c r="B231" s="26">
        <f t="shared" si="3"/>
        <v>217</v>
      </c>
      <c r="C231" s="27">
        <f>IF(Tableau3[[#This Row],[Échéance (mois)]]="","",EOMONTH(C230,1))</f>
        <v>50556</v>
      </c>
      <c r="D231" s="34">
        <f>IF(Tableau3[[#This Row],[Échéance (mois)]]="","",H230)</f>
        <v>79680.466790033403</v>
      </c>
      <c r="E231" s="35">
        <f>IF(Tableau3[[#This Row],[Échéance (mois)]]="","",$H$8)</f>
        <v>999.84081559087281</v>
      </c>
      <c r="F231" s="34">
        <f>IF(Tableau3[[#This Row],[Échéance (mois)]]="","",Tableau3[[#This Row],[Capital amorti]]*$C$8%/12)</f>
        <v>99.600583487541755</v>
      </c>
      <c r="G231" s="35">
        <f>IF(Tableau3[[#This Row],[Échéance (mois)]]="","",Tableau3[[#This Row],[Mensualité]]-Tableau3[[#This Row],[Intérêt]])</f>
        <v>900.2402321033311</v>
      </c>
      <c r="H231" s="34">
        <f>IF(Tableau3[[#This Row],[Échéance (mois)]]="","",Tableau3[[#This Row],[Capital amorti]]-Tableau3[[#This Row],[Capital]])</f>
        <v>78780.226557930073</v>
      </c>
    </row>
    <row r="232" spans="2:8" ht="28.15" customHeight="1" x14ac:dyDescent="0.25">
      <c r="B232" s="26">
        <f t="shared" si="3"/>
        <v>218</v>
      </c>
      <c r="C232" s="27">
        <f>IF(Tableau3[[#This Row],[Échéance (mois)]]="","",EOMONTH(C231,1))</f>
        <v>50586</v>
      </c>
      <c r="D232" s="34">
        <f>IF(Tableau3[[#This Row],[Échéance (mois)]]="","",H231)</f>
        <v>78780.226557930073</v>
      </c>
      <c r="E232" s="35">
        <f>IF(Tableau3[[#This Row],[Échéance (mois)]]="","",$H$8)</f>
        <v>999.84081559087281</v>
      </c>
      <c r="F232" s="34">
        <f>IF(Tableau3[[#This Row],[Échéance (mois)]]="","",Tableau3[[#This Row],[Capital amorti]]*$C$8%/12)</f>
        <v>98.47528319741258</v>
      </c>
      <c r="G232" s="35">
        <f>IF(Tableau3[[#This Row],[Échéance (mois)]]="","",Tableau3[[#This Row],[Mensualité]]-Tableau3[[#This Row],[Intérêt]])</f>
        <v>901.36553239346017</v>
      </c>
      <c r="H232" s="34">
        <f>IF(Tableau3[[#This Row],[Échéance (mois)]]="","",Tableau3[[#This Row],[Capital amorti]]-Tableau3[[#This Row],[Capital]])</f>
        <v>77878.861025536607</v>
      </c>
    </row>
    <row r="233" spans="2:8" ht="28.15" customHeight="1" x14ac:dyDescent="0.25">
      <c r="B233" s="26">
        <f t="shared" si="3"/>
        <v>219</v>
      </c>
      <c r="C233" s="27">
        <f>IF(Tableau3[[#This Row],[Échéance (mois)]]="","",EOMONTH(C232,1))</f>
        <v>50617</v>
      </c>
      <c r="D233" s="34">
        <f>IF(Tableau3[[#This Row],[Échéance (mois)]]="","",H232)</f>
        <v>77878.861025536607</v>
      </c>
      <c r="E233" s="35">
        <f>IF(Tableau3[[#This Row],[Échéance (mois)]]="","",$H$8)</f>
        <v>999.84081559087281</v>
      </c>
      <c r="F233" s="34">
        <f>IF(Tableau3[[#This Row],[Échéance (mois)]]="","",Tableau3[[#This Row],[Capital amorti]]*$C$8%/12)</f>
        <v>97.348576281920757</v>
      </c>
      <c r="G233" s="35">
        <f>IF(Tableau3[[#This Row],[Échéance (mois)]]="","",Tableau3[[#This Row],[Mensualité]]-Tableau3[[#This Row],[Intérêt]])</f>
        <v>902.49223930895209</v>
      </c>
      <c r="H233" s="34">
        <f>IF(Tableau3[[#This Row],[Échéance (mois)]]="","",Tableau3[[#This Row],[Capital amorti]]-Tableau3[[#This Row],[Capital]])</f>
        <v>76976.368786227657</v>
      </c>
    </row>
    <row r="234" spans="2:8" ht="28.15" customHeight="1" x14ac:dyDescent="0.25">
      <c r="B234" s="26">
        <f t="shared" si="3"/>
        <v>220</v>
      </c>
      <c r="C234" s="27">
        <f>IF(Tableau3[[#This Row],[Échéance (mois)]]="","",EOMONTH(C233,1))</f>
        <v>50648</v>
      </c>
      <c r="D234" s="34">
        <f>IF(Tableau3[[#This Row],[Échéance (mois)]]="","",H233)</f>
        <v>76976.368786227657</v>
      </c>
      <c r="E234" s="35">
        <f>IF(Tableau3[[#This Row],[Échéance (mois)]]="","",$H$8)</f>
        <v>999.84081559087281</v>
      </c>
      <c r="F234" s="34">
        <f>IF(Tableau3[[#This Row],[Échéance (mois)]]="","",Tableau3[[#This Row],[Capital amorti]]*$C$8%/12)</f>
        <v>96.220460982784573</v>
      </c>
      <c r="G234" s="35">
        <f>IF(Tableau3[[#This Row],[Échéance (mois)]]="","",Tableau3[[#This Row],[Mensualité]]-Tableau3[[#This Row],[Intérêt]])</f>
        <v>903.62035460808829</v>
      </c>
      <c r="H234" s="34">
        <f>IF(Tableau3[[#This Row],[Échéance (mois)]]="","",Tableau3[[#This Row],[Capital amorti]]-Tableau3[[#This Row],[Capital]])</f>
        <v>76072.748431619562</v>
      </c>
    </row>
    <row r="235" spans="2:8" ht="28.15" customHeight="1" x14ac:dyDescent="0.25">
      <c r="B235" s="26">
        <f t="shared" si="3"/>
        <v>221</v>
      </c>
      <c r="C235" s="27">
        <f>IF(Tableau3[[#This Row],[Échéance (mois)]]="","",EOMONTH(C234,1))</f>
        <v>50678</v>
      </c>
      <c r="D235" s="34">
        <f>IF(Tableau3[[#This Row],[Échéance (mois)]]="","",H234)</f>
        <v>76072.748431619562</v>
      </c>
      <c r="E235" s="35">
        <f>IF(Tableau3[[#This Row],[Échéance (mois)]]="","",$H$8)</f>
        <v>999.84081559087281</v>
      </c>
      <c r="F235" s="34">
        <f>IF(Tableau3[[#This Row],[Échéance (mois)]]="","",Tableau3[[#This Row],[Capital amorti]]*$C$8%/12)</f>
        <v>95.090935539524438</v>
      </c>
      <c r="G235" s="35">
        <f>IF(Tableau3[[#This Row],[Échéance (mois)]]="","",Tableau3[[#This Row],[Mensualité]]-Tableau3[[#This Row],[Intérêt]])</f>
        <v>904.74988005134833</v>
      </c>
      <c r="H235" s="34">
        <f>IF(Tableau3[[#This Row],[Échéance (mois)]]="","",Tableau3[[#This Row],[Capital amorti]]-Tableau3[[#This Row],[Capital]])</f>
        <v>75167.99855156822</v>
      </c>
    </row>
    <row r="236" spans="2:8" ht="28.15" customHeight="1" x14ac:dyDescent="0.25">
      <c r="B236" s="26">
        <f t="shared" si="3"/>
        <v>222</v>
      </c>
      <c r="C236" s="27">
        <f>IF(Tableau3[[#This Row],[Échéance (mois)]]="","",EOMONTH(C235,1))</f>
        <v>50709</v>
      </c>
      <c r="D236" s="34">
        <f>IF(Tableau3[[#This Row],[Échéance (mois)]]="","",H235)</f>
        <v>75167.99855156822</v>
      </c>
      <c r="E236" s="35">
        <f>IF(Tableau3[[#This Row],[Échéance (mois)]]="","",$H$8)</f>
        <v>999.84081559087281</v>
      </c>
      <c r="F236" s="34">
        <f>IF(Tableau3[[#This Row],[Échéance (mois)]]="","",Tableau3[[#This Row],[Capital amorti]]*$C$8%/12)</f>
        <v>93.959998189460279</v>
      </c>
      <c r="G236" s="35">
        <f>IF(Tableau3[[#This Row],[Échéance (mois)]]="","",Tableau3[[#This Row],[Mensualité]]-Tableau3[[#This Row],[Intérêt]])</f>
        <v>905.88081740141251</v>
      </c>
      <c r="H236" s="34">
        <f>IF(Tableau3[[#This Row],[Échéance (mois)]]="","",Tableau3[[#This Row],[Capital amorti]]-Tableau3[[#This Row],[Capital]])</f>
        <v>74262.117734166808</v>
      </c>
    </row>
    <row r="237" spans="2:8" ht="28.15" customHeight="1" x14ac:dyDescent="0.25">
      <c r="B237" s="26">
        <f t="shared" si="3"/>
        <v>223</v>
      </c>
      <c r="C237" s="27">
        <f>IF(Tableau3[[#This Row],[Échéance (mois)]]="","",EOMONTH(C236,1))</f>
        <v>50739</v>
      </c>
      <c r="D237" s="34">
        <f>IF(Tableau3[[#This Row],[Échéance (mois)]]="","",H236)</f>
        <v>74262.117734166808</v>
      </c>
      <c r="E237" s="35">
        <f>IF(Tableau3[[#This Row],[Échéance (mois)]]="","",$H$8)</f>
        <v>999.84081559087281</v>
      </c>
      <c r="F237" s="34">
        <f>IF(Tableau3[[#This Row],[Échéance (mois)]]="","",Tableau3[[#This Row],[Capital amorti]]*$C$8%/12)</f>
        <v>92.827647167708506</v>
      </c>
      <c r="G237" s="35">
        <f>IF(Tableau3[[#This Row],[Échéance (mois)]]="","",Tableau3[[#This Row],[Mensualité]]-Tableau3[[#This Row],[Intérêt]])</f>
        <v>907.0131684231643</v>
      </c>
      <c r="H237" s="34">
        <f>IF(Tableau3[[#This Row],[Échéance (mois)]]="","",Tableau3[[#This Row],[Capital amorti]]-Tableau3[[#This Row],[Capital]])</f>
        <v>73355.104565743648</v>
      </c>
    </row>
    <row r="238" spans="2:8" ht="28.15" customHeight="1" x14ac:dyDescent="0.25">
      <c r="B238" s="26">
        <f t="shared" si="3"/>
        <v>224</v>
      </c>
      <c r="C238" s="27">
        <f>IF(Tableau3[[#This Row],[Échéance (mois)]]="","",EOMONTH(C237,1))</f>
        <v>50770</v>
      </c>
      <c r="D238" s="34">
        <f>IF(Tableau3[[#This Row],[Échéance (mois)]]="","",H237)</f>
        <v>73355.104565743648</v>
      </c>
      <c r="E238" s="35">
        <f>IF(Tableau3[[#This Row],[Échéance (mois)]]="","",$H$8)</f>
        <v>999.84081559087281</v>
      </c>
      <c r="F238" s="34">
        <f>IF(Tableau3[[#This Row],[Échéance (mois)]]="","",Tableau3[[#This Row],[Capital amorti]]*$C$8%/12)</f>
        <v>91.693880707179559</v>
      </c>
      <c r="G238" s="35">
        <f>IF(Tableau3[[#This Row],[Échéance (mois)]]="","",Tableau3[[#This Row],[Mensualité]]-Tableau3[[#This Row],[Intérêt]])</f>
        <v>908.14693488369323</v>
      </c>
      <c r="H238" s="34">
        <f>IF(Tableau3[[#This Row],[Échéance (mois)]]="","",Tableau3[[#This Row],[Capital amorti]]-Tableau3[[#This Row],[Capital]])</f>
        <v>72446.95763085995</v>
      </c>
    </row>
    <row r="239" spans="2:8" ht="28.15" customHeight="1" x14ac:dyDescent="0.25">
      <c r="B239" s="26">
        <f t="shared" si="3"/>
        <v>225</v>
      </c>
      <c r="C239" s="27">
        <f>IF(Tableau3[[#This Row],[Échéance (mois)]]="","",EOMONTH(C238,1))</f>
        <v>50801</v>
      </c>
      <c r="D239" s="34">
        <f>IF(Tableau3[[#This Row],[Échéance (mois)]]="","",H238)</f>
        <v>72446.95763085995</v>
      </c>
      <c r="E239" s="35">
        <f>IF(Tableau3[[#This Row],[Échéance (mois)]]="","",$H$8)</f>
        <v>999.84081559087281</v>
      </c>
      <c r="F239" s="34">
        <f>IF(Tableau3[[#This Row],[Échéance (mois)]]="","",Tableau3[[#This Row],[Capital amorti]]*$C$8%/12)</f>
        <v>90.558697038574948</v>
      </c>
      <c r="G239" s="35">
        <f>IF(Tableau3[[#This Row],[Échéance (mois)]]="","",Tableau3[[#This Row],[Mensualité]]-Tableau3[[#This Row],[Intérêt]])</f>
        <v>909.2821185522979</v>
      </c>
      <c r="H239" s="34">
        <f>IF(Tableau3[[#This Row],[Échéance (mois)]]="","",Tableau3[[#This Row],[Capital amorti]]-Tableau3[[#This Row],[Capital]])</f>
        <v>71537.675512307658</v>
      </c>
    </row>
    <row r="240" spans="2:8" ht="28.15" customHeight="1" x14ac:dyDescent="0.25">
      <c r="B240" s="26">
        <f t="shared" si="3"/>
        <v>226</v>
      </c>
      <c r="C240" s="27">
        <f>IF(Tableau3[[#This Row],[Échéance (mois)]]="","",EOMONTH(C239,1))</f>
        <v>50829</v>
      </c>
      <c r="D240" s="34">
        <f>IF(Tableau3[[#This Row],[Échéance (mois)]]="","",H239)</f>
        <v>71537.675512307658</v>
      </c>
      <c r="E240" s="35">
        <f>IF(Tableau3[[#This Row],[Échéance (mois)]]="","",$H$8)</f>
        <v>999.84081559087281</v>
      </c>
      <c r="F240" s="34">
        <f>IF(Tableau3[[#This Row],[Échéance (mois)]]="","",Tableau3[[#This Row],[Capital amorti]]*$C$8%/12)</f>
        <v>89.422094390384572</v>
      </c>
      <c r="G240" s="35">
        <f>IF(Tableau3[[#This Row],[Échéance (mois)]]="","",Tableau3[[#This Row],[Mensualité]]-Tableau3[[#This Row],[Intérêt]])</f>
        <v>910.41872120048822</v>
      </c>
      <c r="H240" s="34">
        <f>IF(Tableau3[[#This Row],[Échéance (mois)]]="","",Tableau3[[#This Row],[Capital amorti]]-Tableau3[[#This Row],[Capital]])</f>
        <v>70627.256791107167</v>
      </c>
    </row>
    <row r="241" spans="2:8" ht="28.15" customHeight="1" x14ac:dyDescent="0.25">
      <c r="B241" s="26">
        <f t="shared" si="3"/>
        <v>227</v>
      </c>
      <c r="C241" s="27">
        <f>IF(Tableau3[[#This Row],[Échéance (mois)]]="","",EOMONTH(C240,1))</f>
        <v>50860</v>
      </c>
      <c r="D241" s="34">
        <f>IF(Tableau3[[#This Row],[Échéance (mois)]]="","",H240)</f>
        <v>70627.256791107167</v>
      </c>
      <c r="E241" s="35">
        <f>IF(Tableau3[[#This Row],[Échéance (mois)]]="","",$H$8)</f>
        <v>999.84081559087281</v>
      </c>
      <c r="F241" s="34">
        <f>IF(Tableau3[[#This Row],[Échéance (mois)]]="","",Tableau3[[#This Row],[Capital amorti]]*$C$8%/12)</f>
        <v>88.284070988883954</v>
      </c>
      <c r="G241" s="35">
        <f>IF(Tableau3[[#This Row],[Échéance (mois)]]="","",Tableau3[[#This Row],[Mensualité]]-Tableau3[[#This Row],[Intérêt]])</f>
        <v>911.55674460198884</v>
      </c>
      <c r="H241" s="34">
        <f>IF(Tableau3[[#This Row],[Échéance (mois)]]="","",Tableau3[[#This Row],[Capital amorti]]-Tableau3[[#This Row],[Capital]])</f>
        <v>69715.700046505182</v>
      </c>
    </row>
    <row r="242" spans="2:8" ht="28.15" customHeight="1" x14ac:dyDescent="0.25">
      <c r="B242" s="26">
        <f t="shared" si="3"/>
        <v>228</v>
      </c>
      <c r="C242" s="27">
        <f>IF(Tableau3[[#This Row],[Échéance (mois)]]="","",EOMONTH(C241,1))</f>
        <v>50890</v>
      </c>
      <c r="D242" s="34">
        <f>IF(Tableau3[[#This Row],[Échéance (mois)]]="","",H241)</f>
        <v>69715.700046505182</v>
      </c>
      <c r="E242" s="35">
        <f>IF(Tableau3[[#This Row],[Échéance (mois)]]="","",$H$8)</f>
        <v>999.84081559087281</v>
      </c>
      <c r="F242" s="34">
        <f>IF(Tableau3[[#This Row],[Échéance (mois)]]="","",Tableau3[[#This Row],[Capital amorti]]*$C$8%/12)</f>
        <v>87.144625058131467</v>
      </c>
      <c r="G242" s="35">
        <f>IF(Tableau3[[#This Row],[Échéance (mois)]]="","",Tableau3[[#This Row],[Mensualité]]-Tableau3[[#This Row],[Intérêt]])</f>
        <v>912.6961905327413</v>
      </c>
      <c r="H242" s="34">
        <f>IF(Tableau3[[#This Row],[Échéance (mois)]]="","",Tableau3[[#This Row],[Capital amorti]]-Tableau3[[#This Row],[Capital]])</f>
        <v>68803.003855972434</v>
      </c>
    </row>
    <row r="243" spans="2:8" ht="28.15" customHeight="1" x14ac:dyDescent="0.25">
      <c r="B243" s="26">
        <f t="shared" si="3"/>
        <v>229</v>
      </c>
      <c r="C243" s="27">
        <f>IF(Tableau3[[#This Row],[Échéance (mois)]]="","",EOMONTH(C242,1))</f>
        <v>50921</v>
      </c>
      <c r="D243" s="34">
        <f>IF(Tableau3[[#This Row],[Échéance (mois)]]="","",H242)</f>
        <v>68803.003855972434</v>
      </c>
      <c r="E243" s="35">
        <f>IF(Tableau3[[#This Row],[Échéance (mois)]]="","",$H$8)</f>
        <v>999.84081559087281</v>
      </c>
      <c r="F243" s="34">
        <f>IF(Tableau3[[#This Row],[Échéance (mois)]]="","",Tableau3[[#This Row],[Capital amorti]]*$C$8%/12)</f>
        <v>86.003754819965536</v>
      </c>
      <c r="G243" s="35">
        <f>IF(Tableau3[[#This Row],[Échéance (mois)]]="","",Tableau3[[#This Row],[Mensualité]]-Tableau3[[#This Row],[Intérêt]])</f>
        <v>913.83706077090733</v>
      </c>
      <c r="H243" s="34">
        <f>IF(Tableau3[[#This Row],[Échéance (mois)]]="","",Tableau3[[#This Row],[Capital amorti]]-Tableau3[[#This Row],[Capital]])</f>
        <v>67889.166795201527</v>
      </c>
    </row>
    <row r="244" spans="2:8" ht="28.15" customHeight="1" x14ac:dyDescent="0.25">
      <c r="B244" s="26">
        <f t="shared" si="3"/>
        <v>230</v>
      </c>
      <c r="C244" s="27">
        <f>IF(Tableau3[[#This Row],[Échéance (mois)]]="","",EOMONTH(C243,1))</f>
        <v>50951</v>
      </c>
      <c r="D244" s="34">
        <f>IF(Tableau3[[#This Row],[Échéance (mois)]]="","",H243)</f>
        <v>67889.166795201527</v>
      </c>
      <c r="E244" s="35">
        <f>IF(Tableau3[[#This Row],[Échéance (mois)]]="","",$H$8)</f>
        <v>999.84081559087281</v>
      </c>
      <c r="F244" s="34">
        <f>IF(Tableau3[[#This Row],[Échéance (mois)]]="","",Tableau3[[#This Row],[Capital amorti]]*$C$8%/12)</f>
        <v>84.861458494001909</v>
      </c>
      <c r="G244" s="35">
        <f>IF(Tableau3[[#This Row],[Échéance (mois)]]="","",Tableau3[[#This Row],[Mensualité]]-Tableau3[[#This Row],[Intérêt]])</f>
        <v>914.9793570968709</v>
      </c>
      <c r="H244" s="34">
        <f>IF(Tableau3[[#This Row],[Échéance (mois)]]="","",Tableau3[[#This Row],[Capital amorti]]-Tableau3[[#This Row],[Capital]])</f>
        <v>66974.187438104651</v>
      </c>
    </row>
    <row r="245" spans="2:8" ht="28.15" customHeight="1" x14ac:dyDescent="0.25">
      <c r="B245" s="26">
        <f t="shared" si="3"/>
        <v>231</v>
      </c>
      <c r="C245" s="27">
        <f>IF(Tableau3[[#This Row],[Échéance (mois)]]="","",EOMONTH(C244,1))</f>
        <v>50982</v>
      </c>
      <c r="D245" s="34">
        <f>IF(Tableau3[[#This Row],[Échéance (mois)]]="","",H244)</f>
        <v>66974.187438104651</v>
      </c>
      <c r="E245" s="35">
        <f>IF(Tableau3[[#This Row],[Échéance (mois)]]="","",$H$8)</f>
        <v>999.84081559087281</v>
      </c>
      <c r="F245" s="34">
        <f>IF(Tableau3[[#This Row],[Échéance (mois)]]="","",Tableau3[[#This Row],[Capital amorti]]*$C$8%/12)</f>
        <v>83.717734297630813</v>
      </c>
      <c r="G245" s="35">
        <f>IF(Tableau3[[#This Row],[Échéance (mois)]]="","",Tableau3[[#This Row],[Mensualité]]-Tableau3[[#This Row],[Intérêt]])</f>
        <v>916.12308129324197</v>
      </c>
      <c r="H245" s="34">
        <f>IF(Tableau3[[#This Row],[Échéance (mois)]]="","",Tableau3[[#This Row],[Capital amorti]]-Tableau3[[#This Row],[Capital]])</f>
        <v>66058.064356811403</v>
      </c>
    </row>
    <row r="246" spans="2:8" ht="28.15" customHeight="1" x14ac:dyDescent="0.25">
      <c r="B246" s="26">
        <f t="shared" si="3"/>
        <v>232</v>
      </c>
      <c r="C246" s="27">
        <f>IF(Tableau3[[#This Row],[Échéance (mois)]]="","",EOMONTH(C245,1))</f>
        <v>51013</v>
      </c>
      <c r="D246" s="34">
        <f>IF(Tableau3[[#This Row],[Échéance (mois)]]="","",H245)</f>
        <v>66058.064356811403</v>
      </c>
      <c r="E246" s="35">
        <f>IF(Tableau3[[#This Row],[Échéance (mois)]]="","",$H$8)</f>
        <v>999.84081559087281</v>
      </c>
      <c r="F246" s="34">
        <f>IF(Tableau3[[#This Row],[Échéance (mois)]]="","",Tableau3[[#This Row],[Capital amorti]]*$C$8%/12)</f>
        <v>82.572580446014243</v>
      </c>
      <c r="G246" s="35">
        <f>IF(Tableau3[[#This Row],[Échéance (mois)]]="","",Tableau3[[#This Row],[Mensualité]]-Tableau3[[#This Row],[Intérêt]])</f>
        <v>917.26823514485852</v>
      </c>
      <c r="H246" s="34">
        <f>IF(Tableau3[[#This Row],[Échéance (mois)]]="","",Tableau3[[#This Row],[Capital amorti]]-Tableau3[[#This Row],[Capital]])</f>
        <v>65140.796121666543</v>
      </c>
    </row>
    <row r="247" spans="2:8" ht="28.15" customHeight="1" x14ac:dyDescent="0.25">
      <c r="B247" s="26">
        <f t="shared" si="3"/>
        <v>233</v>
      </c>
      <c r="C247" s="27">
        <f>IF(Tableau3[[#This Row],[Échéance (mois)]]="","",EOMONTH(C246,1))</f>
        <v>51043</v>
      </c>
      <c r="D247" s="34">
        <f>IF(Tableau3[[#This Row],[Échéance (mois)]]="","",H246)</f>
        <v>65140.796121666543</v>
      </c>
      <c r="E247" s="35">
        <f>IF(Tableau3[[#This Row],[Échéance (mois)]]="","",$H$8)</f>
        <v>999.84081559087281</v>
      </c>
      <c r="F247" s="34">
        <f>IF(Tableau3[[#This Row],[Échéance (mois)]]="","",Tableau3[[#This Row],[Capital amorti]]*$C$8%/12)</f>
        <v>81.425995152083175</v>
      </c>
      <c r="G247" s="35">
        <f>IF(Tableau3[[#This Row],[Échéance (mois)]]="","",Tableau3[[#This Row],[Mensualité]]-Tableau3[[#This Row],[Intérêt]])</f>
        <v>918.41482043878966</v>
      </c>
      <c r="H247" s="34">
        <f>IF(Tableau3[[#This Row],[Échéance (mois)]]="","",Tableau3[[#This Row],[Capital amorti]]-Tableau3[[#This Row],[Capital]])</f>
        <v>64222.381301227753</v>
      </c>
    </row>
    <row r="248" spans="2:8" ht="28.15" customHeight="1" x14ac:dyDescent="0.25">
      <c r="B248" s="26">
        <f t="shared" si="3"/>
        <v>234</v>
      </c>
      <c r="C248" s="27">
        <f>IF(Tableau3[[#This Row],[Échéance (mois)]]="","",EOMONTH(C247,1))</f>
        <v>51074</v>
      </c>
      <c r="D248" s="34">
        <f>IF(Tableau3[[#This Row],[Échéance (mois)]]="","",H247)</f>
        <v>64222.381301227753</v>
      </c>
      <c r="E248" s="35">
        <f>IF(Tableau3[[#This Row],[Échéance (mois)]]="","",$H$8)</f>
        <v>999.84081559087281</v>
      </c>
      <c r="F248" s="34">
        <f>IF(Tableau3[[#This Row],[Échéance (mois)]]="","",Tableau3[[#This Row],[Capital amorti]]*$C$8%/12)</f>
        <v>80.277976626534681</v>
      </c>
      <c r="G248" s="35">
        <f>IF(Tableau3[[#This Row],[Échéance (mois)]]="","",Tableau3[[#This Row],[Mensualité]]-Tableau3[[#This Row],[Intérêt]])</f>
        <v>919.56283896433808</v>
      </c>
      <c r="H248" s="34">
        <f>IF(Tableau3[[#This Row],[Échéance (mois)]]="","",Tableau3[[#This Row],[Capital amorti]]-Tableau3[[#This Row],[Capital]])</f>
        <v>63302.818462263414</v>
      </c>
    </row>
    <row r="249" spans="2:8" ht="28.15" customHeight="1" x14ac:dyDescent="0.25">
      <c r="B249" s="26">
        <f t="shared" si="3"/>
        <v>235</v>
      </c>
      <c r="C249" s="27">
        <f>IF(Tableau3[[#This Row],[Échéance (mois)]]="","",EOMONTH(C248,1))</f>
        <v>51104</v>
      </c>
      <c r="D249" s="34">
        <f>IF(Tableau3[[#This Row],[Échéance (mois)]]="","",H248)</f>
        <v>63302.818462263414</v>
      </c>
      <c r="E249" s="35">
        <f>IF(Tableau3[[#This Row],[Échéance (mois)]]="","",$H$8)</f>
        <v>999.84081559087281</v>
      </c>
      <c r="F249" s="34">
        <f>IF(Tableau3[[#This Row],[Échéance (mois)]]="","",Tableau3[[#This Row],[Capital amorti]]*$C$8%/12)</f>
        <v>79.128523077829257</v>
      </c>
      <c r="G249" s="35">
        <f>IF(Tableau3[[#This Row],[Échéance (mois)]]="","",Tableau3[[#This Row],[Mensualité]]-Tableau3[[#This Row],[Intérêt]])</f>
        <v>920.71229251304351</v>
      </c>
      <c r="H249" s="34">
        <f>IF(Tableau3[[#This Row],[Échéance (mois)]]="","",Tableau3[[#This Row],[Capital amorti]]-Tableau3[[#This Row],[Capital]])</f>
        <v>62382.106169750368</v>
      </c>
    </row>
    <row r="250" spans="2:8" ht="28.15" customHeight="1" x14ac:dyDescent="0.25">
      <c r="B250" s="26">
        <f t="shared" si="3"/>
        <v>236</v>
      </c>
      <c r="C250" s="27">
        <f>IF(Tableau3[[#This Row],[Échéance (mois)]]="","",EOMONTH(C249,1))</f>
        <v>51135</v>
      </c>
      <c r="D250" s="34">
        <f>IF(Tableau3[[#This Row],[Échéance (mois)]]="","",H249)</f>
        <v>62382.106169750368</v>
      </c>
      <c r="E250" s="35">
        <f>IF(Tableau3[[#This Row],[Échéance (mois)]]="","",$H$8)</f>
        <v>999.84081559087281</v>
      </c>
      <c r="F250" s="34">
        <f>IF(Tableau3[[#This Row],[Échéance (mois)]]="","",Tableau3[[#This Row],[Capital amorti]]*$C$8%/12)</f>
        <v>77.977632712187955</v>
      </c>
      <c r="G250" s="35">
        <f>IF(Tableau3[[#This Row],[Échéance (mois)]]="","",Tableau3[[#This Row],[Mensualité]]-Tableau3[[#This Row],[Intérêt]])</f>
        <v>921.86318287868482</v>
      </c>
      <c r="H250" s="34">
        <f>IF(Tableau3[[#This Row],[Échéance (mois)]]="","",Tableau3[[#This Row],[Capital amorti]]-Tableau3[[#This Row],[Capital]])</f>
        <v>61460.242986871686</v>
      </c>
    </row>
    <row r="251" spans="2:8" ht="28.15" customHeight="1" x14ac:dyDescent="0.25">
      <c r="B251" s="26">
        <f t="shared" si="3"/>
        <v>237</v>
      </c>
      <c r="C251" s="27">
        <f>IF(Tableau3[[#This Row],[Échéance (mois)]]="","",EOMONTH(C250,1))</f>
        <v>51166</v>
      </c>
      <c r="D251" s="34">
        <f>IF(Tableau3[[#This Row],[Échéance (mois)]]="","",H250)</f>
        <v>61460.242986871686</v>
      </c>
      <c r="E251" s="35">
        <f>IF(Tableau3[[#This Row],[Échéance (mois)]]="","",$H$8)</f>
        <v>999.84081559087281</v>
      </c>
      <c r="F251" s="34">
        <f>IF(Tableau3[[#This Row],[Échéance (mois)]]="","",Tableau3[[#This Row],[Capital amorti]]*$C$8%/12)</f>
        <v>76.825303733589607</v>
      </c>
      <c r="G251" s="35">
        <f>IF(Tableau3[[#This Row],[Échéance (mois)]]="","",Tableau3[[#This Row],[Mensualité]]-Tableau3[[#This Row],[Intérêt]])</f>
        <v>923.01551185728317</v>
      </c>
      <c r="H251" s="34">
        <f>IF(Tableau3[[#This Row],[Échéance (mois)]]="","",Tableau3[[#This Row],[Capital amorti]]-Tableau3[[#This Row],[Capital]])</f>
        <v>60537.227475014406</v>
      </c>
    </row>
    <row r="252" spans="2:8" ht="28.15" customHeight="1" x14ac:dyDescent="0.25">
      <c r="B252" s="26">
        <f t="shared" si="3"/>
        <v>238</v>
      </c>
      <c r="C252" s="27">
        <f>IF(Tableau3[[#This Row],[Échéance (mois)]]="","",EOMONTH(C251,1))</f>
        <v>51195</v>
      </c>
      <c r="D252" s="34">
        <f>IF(Tableau3[[#This Row],[Échéance (mois)]]="","",H251)</f>
        <v>60537.227475014406</v>
      </c>
      <c r="E252" s="35">
        <f>IF(Tableau3[[#This Row],[Échéance (mois)]]="","",$H$8)</f>
        <v>999.84081559087281</v>
      </c>
      <c r="F252" s="34">
        <f>IF(Tableau3[[#This Row],[Échéance (mois)]]="","",Tableau3[[#This Row],[Capital amorti]]*$C$8%/12)</f>
        <v>75.671534343768002</v>
      </c>
      <c r="G252" s="35">
        <f>IF(Tableau3[[#This Row],[Échéance (mois)]]="","",Tableau3[[#This Row],[Mensualité]]-Tableau3[[#This Row],[Intérêt]])</f>
        <v>924.16928124710478</v>
      </c>
      <c r="H252" s="34">
        <f>IF(Tableau3[[#This Row],[Échéance (mois)]]="","",Tableau3[[#This Row],[Capital amorti]]-Tableau3[[#This Row],[Capital]])</f>
        <v>59613.058193767298</v>
      </c>
    </row>
    <row r="253" spans="2:8" ht="28.15" customHeight="1" x14ac:dyDescent="0.25">
      <c r="B253" s="26">
        <f t="shared" si="3"/>
        <v>239</v>
      </c>
      <c r="C253" s="27">
        <f>IF(Tableau3[[#This Row],[Échéance (mois)]]="","",EOMONTH(C252,1))</f>
        <v>51226</v>
      </c>
      <c r="D253" s="34">
        <f>IF(Tableau3[[#This Row],[Échéance (mois)]]="","",H252)</f>
        <v>59613.058193767298</v>
      </c>
      <c r="E253" s="35">
        <f>IF(Tableau3[[#This Row],[Échéance (mois)]]="","",$H$8)</f>
        <v>999.84081559087281</v>
      </c>
      <c r="F253" s="34">
        <f>IF(Tableau3[[#This Row],[Échéance (mois)]]="","",Tableau3[[#This Row],[Capital amorti]]*$C$8%/12)</f>
        <v>74.516322742209113</v>
      </c>
      <c r="G253" s="35">
        <f>IF(Tableau3[[#This Row],[Échéance (mois)]]="","",Tableau3[[#This Row],[Mensualité]]-Tableau3[[#This Row],[Intérêt]])</f>
        <v>925.32449284866368</v>
      </c>
      <c r="H253" s="34">
        <f>IF(Tableau3[[#This Row],[Échéance (mois)]]="","",Tableau3[[#This Row],[Capital amorti]]-Tableau3[[#This Row],[Capital]])</f>
        <v>58687.733700918638</v>
      </c>
    </row>
    <row r="254" spans="2:8" ht="28.15" customHeight="1" x14ac:dyDescent="0.25">
      <c r="B254" s="26">
        <f t="shared" si="3"/>
        <v>240</v>
      </c>
      <c r="C254" s="27">
        <f>IF(Tableau3[[#This Row],[Échéance (mois)]]="","",EOMONTH(C253,1))</f>
        <v>51256</v>
      </c>
      <c r="D254" s="34">
        <f>IF(Tableau3[[#This Row],[Échéance (mois)]]="","",H253)</f>
        <v>58687.733700918638</v>
      </c>
      <c r="E254" s="35">
        <f>IF(Tableau3[[#This Row],[Échéance (mois)]]="","",$H$8)</f>
        <v>999.84081559087281</v>
      </c>
      <c r="F254" s="34">
        <f>IF(Tableau3[[#This Row],[Échéance (mois)]]="","",Tableau3[[#This Row],[Capital amorti]]*$C$8%/12)</f>
        <v>73.359667126148295</v>
      </c>
      <c r="G254" s="35">
        <f>IF(Tableau3[[#This Row],[Échéance (mois)]]="","",Tableau3[[#This Row],[Mensualité]]-Tableau3[[#This Row],[Intérêt]])</f>
        <v>926.48114846472447</v>
      </c>
      <c r="H254" s="34">
        <f>IF(Tableau3[[#This Row],[Échéance (mois)]]="","",Tableau3[[#This Row],[Capital amorti]]-Tableau3[[#This Row],[Capital]])</f>
        <v>57761.252552453916</v>
      </c>
    </row>
    <row r="255" spans="2:8" ht="28.15" customHeight="1" x14ac:dyDescent="0.25">
      <c r="B255" s="26">
        <f t="shared" si="3"/>
        <v>241</v>
      </c>
      <c r="C255" s="27">
        <f>IF(Tableau3[[#This Row],[Échéance (mois)]]="","",EOMONTH(C254,1))</f>
        <v>51287</v>
      </c>
      <c r="D255" s="34">
        <f>IF(Tableau3[[#This Row],[Échéance (mois)]]="","",H254)</f>
        <v>57761.252552453916</v>
      </c>
      <c r="E255" s="35">
        <f>IF(Tableau3[[#This Row],[Échéance (mois)]]="","",$H$8)</f>
        <v>999.84081559087281</v>
      </c>
      <c r="F255" s="34">
        <f>IF(Tableau3[[#This Row],[Échéance (mois)]]="","",Tableau3[[#This Row],[Capital amorti]]*$C$8%/12)</f>
        <v>72.201565690567392</v>
      </c>
      <c r="G255" s="35">
        <f>IF(Tableau3[[#This Row],[Échéance (mois)]]="","",Tableau3[[#This Row],[Mensualité]]-Tableau3[[#This Row],[Intérêt]])</f>
        <v>927.63924990030546</v>
      </c>
      <c r="H255" s="34">
        <f>IF(Tableau3[[#This Row],[Échéance (mois)]]="","",Tableau3[[#This Row],[Capital amorti]]-Tableau3[[#This Row],[Capital]])</f>
        <v>56833.613302553611</v>
      </c>
    </row>
    <row r="256" spans="2:8" ht="28.15" customHeight="1" x14ac:dyDescent="0.25">
      <c r="B256" s="26">
        <f t="shared" si="3"/>
        <v>242</v>
      </c>
      <c r="C256" s="27">
        <f>IF(Tableau3[[#This Row],[Échéance (mois)]]="","",EOMONTH(C255,1))</f>
        <v>51317</v>
      </c>
      <c r="D256" s="34">
        <f>IF(Tableau3[[#This Row],[Échéance (mois)]]="","",H255)</f>
        <v>56833.613302553611</v>
      </c>
      <c r="E256" s="35">
        <f>IF(Tableau3[[#This Row],[Échéance (mois)]]="","",$H$8)</f>
        <v>999.84081559087281</v>
      </c>
      <c r="F256" s="34">
        <f>IF(Tableau3[[#This Row],[Échéance (mois)]]="","",Tableau3[[#This Row],[Capital amorti]]*$C$8%/12)</f>
        <v>71.042016628192002</v>
      </c>
      <c r="G256" s="35">
        <f>IF(Tableau3[[#This Row],[Échéance (mois)]]="","",Tableau3[[#This Row],[Mensualité]]-Tableau3[[#This Row],[Intérêt]])</f>
        <v>928.79879896268085</v>
      </c>
      <c r="H256" s="34">
        <f>IF(Tableau3[[#This Row],[Échéance (mois)]]="","",Tableau3[[#This Row],[Capital amorti]]-Tableau3[[#This Row],[Capital]])</f>
        <v>55904.814503590933</v>
      </c>
    </row>
    <row r="257" spans="2:8" ht="28.15" customHeight="1" x14ac:dyDescent="0.25">
      <c r="B257" s="26">
        <f t="shared" si="3"/>
        <v>243</v>
      </c>
      <c r="C257" s="27">
        <f>IF(Tableau3[[#This Row],[Échéance (mois)]]="","",EOMONTH(C256,1))</f>
        <v>51348</v>
      </c>
      <c r="D257" s="34">
        <f>IF(Tableau3[[#This Row],[Échéance (mois)]]="","",H256)</f>
        <v>55904.814503590933</v>
      </c>
      <c r="E257" s="35">
        <f>IF(Tableau3[[#This Row],[Échéance (mois)]]="","",$H$8)</f>
        <v>999.84081559087281</v>
      </c>
      <c r="F257" s="34">
        <f>IF(Tableau3[[#This Row],[Échéance (mois)]]="","",Tableau3[[#This Row],[Capital amorti]]*$C$8%/12)</f>
        <v>69.881018129488666</v>
      </c>
      <c r="G257" s="35">
        <f>IF(Tableau3[[#This Row],[Échéance (mois)]]="","",Tableau3[[#This Row],[Mensualité]]-Tableau3[[#This Row],[Intérêt]])</f>
        <v>929.95979746138414</v>
      </c>
      <c r="H257" s="34">
        <f>IF(Tableau3[[#This Row],[Échéance (mois)]]="","",Tableau3[[#This Row],[Capital amorti]]-Tableau3[[#This Row],[Capital]])</f>
        <v>54974.854706129547</v>
      </c>
    </row>
    <row r="258" spans="2:8" ht="28.15" customHeight="1" x14ac:dyDescent="0.25">
      <c r="B258" s="26">
        <f t="shared" si="3"/>
        <v>244</v>
      </c>
      <c r="C258" s="27">
        <f>IF(Tableau3[[#This Row],[Échéance (mois)]]="","",EOMONTH(C257,1))</f>
        <v>51379</v>
      </c>
      <c r="D258" s="34">
        <f>IF(Tableau3[[#This Row],[Échéance (mois)]]="","",H257)</f>
        <v>54974.854706129547</v>
      </c>
      <c r="E258" s="35">
        <f>IF(Tableau3[[#This Row],[Échéance (mois)]]="","",$H$8)</f>
        <v>999.84081559087281</v>
      </c>
      <c r="F258" s="34">
        <f>IF(Tableau3[[#This Row],[Échéance (mois)]]="","",Tableau3[[#This Row],[Capital amorti]]*$C$8%/12)</f>
        <v>68.718568382661928</v>
      </c>
      <c r="G258" s="35">
        <f>IF(Tableau3[[#This Row],[Échéance (mois)]]="","",Tableau3[[#This Row],[Mensualité]]-Tableau3[[#This Row],[Intérêt]])</f>
        <v>931.12224720821087</v>
      </c>
      <c r="H258" s="34">
        <f>IF(Tableau3[[#This Row],[Échéance (mois)]]="","",Tableau3[[#This Row],[Capital amorti]]-Tableau3[[#This Row],[Capital]])</f>
        <v>54043.732458921339</v>
      </c>
    </row>
    <row r="259" spans="2:8" ht="28.15" customHeight="1" x14ac:dyDescent="0.25">
      <c r="B259" s="26">
        <f t="shared" si="3"/>
        <v>245</v>
      </c>
      <c r="C259" s="27">
        <f>IF(Tableau3[[#This Row],[Échéance (mois)]]="","",EOMONTH(C258,1))</f>
        <v>51409</v>
      </c>
      <c r="D259" s="34">
        <f>IF(Tableau3[[#This Row],[Échéance (mois)]]="","",H258)</f>
        <v>54043.732458921339</v>
      </c>
      <c r="E259" s="35">
        <f>IF(Tableau3[[#This Row],[Échéance (mois)]]="","",$H$8)</f>
        <v>999.84081559087281</v>
      </c>
      <c r="F259" s="34">
        <f>IF(Tableau3[[#This Row],[Échéance (mois)]]="","",Tableau3[[#This Row],[Capital amorti]]*$C$8%/12)</f>
        <v>67.554665573651661</v>
      </c>
      <c r="G259" s="35">
        <f>IF(Tableau3[[#This Row],[Échéance (mois)]]="","",Tableau3[[#This Row],[Mensualité]]-Tableau3[[#This Row],[Intérêt]])</f>
        <v>932.28615001722119</v>
      </c>
      <c r="H259" s="34">
        <f>IF(Tableau3[[#This Row],[Échéance (mois)]]="","",Tableau3[[#This Row],[Capital amorti]]-Tableau3[[#This Row],[Capital]])</f>
        <v>53111.446308904116</v>
      </c>
    </row>
    <row r="260" spans="2:8" ht="28.15" customHeight="1" x14ac:dyDescent="0.25">
      <c r="B260" s="26">
        <f t="shared" si="3"/>
        <v>246</v>
      </c>
      <c r="C260" s="27">
        <f>IF(Tableau3[[#This Row],[Échéance (mois)]]="","",EOMONTH(C259,1))</f>
        <v>51440</v>
      </c>
      <c r="D260" s="34">
        <f>IF(Tableau3[[#This Row],[Échéance (mois)]]="","",H259)</f>
        <v>53111.446308904116</v>
      </c>
      <c r="E260" s="35">
        <f>IF(Tableau3[[#This Row],[Échéance (mois)]]="","",$H$8)</f>
        <v>999.84081559087281</v>
      </c>
      <c r="F260" s="34">
        <f>IF(Tableau3[[#This Row],[Échéance (mois)]]="","",Tableau3[[#This Row],[Capital amorti]]*$C$8%/12)</f>
        <v>66.38930788613014</v>
      </c>
      <c r="G260" s="35">
        <f>IF(Tableau3[[#This Row],[Échéance (mois)]]="","",Tableau3[[#This Row],[Mensualité]]-Tableau3[[#This Row],[Intérêt]])</f>
        <v>933.45150770474265</v>
      </c>
      <c r="H260" s="34">
        <f>IF(Tableau3[[#This Row],[Échéance (mois)]]="","",Tableau3[[#This Row],[Capital amorti]]-Tableau3[[#This Row],[Capital]])</f>
        <v>52177.994801199377</v>
      </c>
    </row>
    <row r="261" spans="2:8" ht="28.15" customHeight="1" x14ac:dyDescent="0.25">
      <c r="B261" s="26">
        <f t="shared" si="3"/>
        <v>247</v>
      </c>
      <c r="C261" s="27">
        <f>IF(Tableau3[[#This Row],[Échéance (mois)]]="","",EOMONTH(C260,1))</f>
        <v>51470</v>
      </c>
      <c r="D261" s="34">
        <f>IF(Tableau3[[#This Row],[Échéance (mois)]]="","",H260)</f>
        <v>52177.994801199377</v>
      </c>
      <c r="E261" s="35">
        <f>IF(Tableau3[[#This Row],[Échéance (mois)]]="","",$H$8)</f>
        <v>999.84081559087281</v>
      </c>
      <c r="F261" s="34">
        <f>IF(Tableau3[[#This Row],[Échéance (mois)]]="","",Tableau3[[#This Row],[Capital amorti]]*$C$8%/12)</f>
        <v>65.222493501499216</v>
      </c>
      <c r="G261" s="35">
        <f>IF(Tableau3[[#This Row],[Échéance (mois)]]="","",Tableau3[[#This Row],[Mensualité]]-Tableau3[[#This Row],[Intérêt]])</f>
        <v>934.61832208937358</v>
      </c>
      <c r="H261" s="34">
        <f>IF(Tableau3[[#This Row],[Échéance (mois)]]="","",Tableau3[[#This Row],[Capital amorti]]-Tableau3[[#This Row],[Capital]])</f>
        <v>51243.376479110004</v>
      </c>
    </row>
    <row r="262" spans="2:8" ht="28.15" customHeight="1" x14ac:dyDescent="0.25">
      <c r="B262" s="26">
        <f t="shared" si="3"/>
        <v>248</v>
      </c>
      <c r="C262" s="27">
        <f>IF(Tableau3[[#This Row],[Échéance (mois)]]="","",EOMONTH(C261,1))</f>
        <v>51501</v>
      </c>
      <c r="D262" s="34">
        <f>IF(Tableau3[[#This Row],[Échéance (mois)]]="","",H261)</f>
        <v>51243.376479110004</v>
      </c>
      <c r="E262" s="35">
        <f>IF(Tableau3[[#This Row],[Échéance (mois)]]="","",$H$8)</f>
        <v>999.84081559087281</v>
      </c>
      <c r="F262" s="34">
        <f>IF(Tableau3[[#This Row],[Échéance (mois)]]="","",Tableau3[[#This Row],[Capital amorti]]*$C$8%/12)</f>
        <v>64.054220598887511</v>
      </c>
      <c r="G262" s="35">
        <f>IF(Tableau3[[#This Row],[Échéance (mois)]]="","",Tableau3[[#This Row],[Mensualité]]-Tableau3[[#This Row],[Intérêt]])</f>
        <v>935.78659499198534</v>
      </c>
      <c r="H262" s="34">
        <f>IF(Tableau3[[#This Row],[Échéance (mois)]]="","",Tableau3[[#This Row],[Capital amorti]]-Tableau3[[#This Row],[Capital]])</f>
        <v>50307.589884118017</v>
      </c>
    </row>
    <row r="263" spans="2:8" ht="28.15" customHeight="1" x14ac:dyDescent="0.25">
      <c r="B263" s="26">
        <f t="shared" si="3"/>
        <v>249</v>
      </c>
      <c r="C263" s="27">
        <f>IF(Tableau3[[#This Row],[Échéance (mois)]]="","",EOMONTH(C262,1))</f>
        <v>51532</v>
      </c>
      <c r="D263" s="34">
        <f>IF(Tableau3[[#This Row],[Échéance (mois)]]="","",H262)</f>
        <v>50307.589884118017</v>
      </c>
      <c r="E263" s="35">
        <f>IF(Tableau3[[#This Row],[Échéance (mois)]]="","",$H$8)</f>
        <v>999.84081559087281</v>
      </c>
      <c r="F263" s="34">
        <f>IF(Tableau3[[#This Row],[Échéance (mois)]]="","",Tableau3[[#This Row],[Capital amorti]]*$C$8%/12)</f>
        <v>62.88448735514752</v>
      </c>
      <c r="G263" s="35">
        <f>IF(Tableau3[[#This Row],[Échéance (mois)]]="","",Tableau3[[#This Row],[Mensualité]]-Tableau3[[#This Row],[Intérêt]])</f>
        <v>936.95632823572532</v>
      </c>
      <c r="H263" s="34">
        <f>IF(Tableau3[[#This Row],[Échéance (mois)]]="","",Tableau3[[#This Row],[Capital amorti]]-Tableau3[[#This Row],[Capital]])</f>
        <v>49370.63355588229</v>
      </c>
    </row>
    <row r="264" spans="2:8" ht="28.15" customHeight="1" x14ac:dyDescent="0.25">
      <c r="B264" s="26">
        <f t="shared" si="3"/>
        <v>250</v>
      </c>
      <c r="C264" s="27">
        <f>IF(Tableau3[[#This Row],[Échéance (mois)]]="","",EOMONTH(C263,1))</f>
        <v>51560</v>
      </c>
      <c r="D264" s="34">
        <f>IF(Tableau3[[#This Row],[Échéance (mois)]]="","",H263)</f>
        <v>49370.63355588229</v>
      </c>
      <c r="E264" s="35">
        <f>IF(Tableau3[[#This Row],[Échéance (mois)]]="","",$H$8)</f>
        <v>999.84081559087281</v>
      </c>
      <c r="F264" s="34">
        <f>IF(Tableau3[[#This Row],[Échéance (mois)]]="","",Tableau3[[#This Row],[Capital amorti]]*$C$8%/12)</f>
        <v>61.713291944852863</v>
      </c>
      <c r="G264" s="35">
        <f>IF(Tableau3[[#This Row],[Échéance (mois)]]="","",Tableau3[[#This Row],[Mensualité]]-Tableau3[[#This Row],[Intérêt]])</f>
        <v>938.12752364601999</v>
      </c>
      <c r="H264" s="34">
        <f>IF(Tableau3[[#This Row],[Échéance (mois)]]="","",Tableau3[[#This Row],[Capital amorti]]-Tableau3[[#This Row],[Capital]])</f>
        <v>48432.50603223627</v>
      </c>
    </row>
    <row r="265" spans="2:8" ht="28.15" customHeight="1" x14ac:dyDescent="0.25">
      <c r="B265" s="26">
        <f t="shared" si="3"/>
        <v>251</v>
      </c>
      <c r="C265" s="27">
        <f>IF(Tableau3[[#This Row],[Échéance (mois)]]="","",EOMONTH(C264,1))</f>
        <v>51591</v>
      </c>
      <c r="D265" s="34">
        <f>IF(Tableau3[[#This Row],[Échéance (mois)]]="","",H264)</f>
        <v>48432.50603223627</v>
      </c>
      <c r="E265" s="35">
        <f>IF(Tableau3[[#This Row],[Échéance (mois)]]="","",$H$8)</f>
        <v>999.84081559087281</v>
      </c>
      <c r="F265" s="34">
        <f>IF(Tableau3[[#This Row],[Échéance (mois)]]="","",Tableau3[[#This Row],[Capital amorti]]*$C$8%/12)</f>
        <v>60.540632540295341</v>
      </c>
      <c r="G265" s="35">
        <f>IF(Tableau3[[#This Row],[Échéance (mois)]]="","",Tableau3[[#This Row],[Mensualité]]-Tableau3[[#This Row],[Intérêt]])</f>
        <v>939.30018305057752</v>
      </c>
      <c r="H265" s="34">
        <f>IF(Tableau3[[#This Row],[Échéance (mois)]]="","",Tableau3[[#This Row],[Capital amorti]]-Tableau3[[#This Row],[Capital]])</f>
        <v>47493.205849185695</v>
      </c>
    </row>
    <row r="266" spans="2:8" ht="28.15" customHeight="1" x14ac:dyDescent="0.25">
      <c r="B266" s="26">
        <f t="shared" si="3"/>
        <v>252</v>
      </c>
      <c r="C266" s="27">
        <f>IF(Tableau3[[#This Row],[Échéance (mois)]]="","",EOMONTH(C265,1))</f>
        <v>51621</v>
      </c>
      <c r="D266" s="34">
        <f>IF(Tableau3[[#This Row],[Échéance (mois)]]="","",H265)</f>
        <v>47493.205849185695</v>
      </c>
      <c r="E266" s="35">
        <f>IF(Tableau3[[#This Row],[Échéance (mois)]]="","",$H$8)</f>
        <v>999.84081559087281</v>
      </c>
      <c r="F266" s="34">
        <f>IF(Tableau3[[#This Row],[Échéance (mois)]]="","",Tableau3[[#This Row],[Capital amorti]]*$C$8%/12)</f>
        <v>59.366507311482117</v>
      </c>
      <c r="G266" s="35">
        <f>IF(Tableau3[[#This Row],[Échéance (mois)]]="","",Tableau3[[#This Row],[Mensualité]]-Tableau3[[#This Row],[Intérêt]])</f>
        <v>940.4743082793907</v>
      </c>
      <c r="H266" s="34">
        <f>IF(Tableau3[[#This Row],[Échéance (mois)]]="","",Tableau3[[#This Row],[Capital amorti]]-Tableau3[[#This Row],[Capital]])</f>
        <v>46552.731540906301</v>
      </c>
    </row>
    <row r="267" spans="2:8" ht="28.15" customHeight="1" x14ac:dyDescent="0.25">
      <c r="B267" s="26">
        <f t="shared" si="3"/>
        <v>253</v>
      </c>
      <c r="C267" s="27">
        <f>IF(Tableau3[[#This Row],[Échéance (mois)]]="","",EOMONTH(C266,1))</f>
        <v>51652</v>
      </c>
      <c r="D267" s="34">
        <f>IF(Tableau3[[#This Row],[Échéance (mois)]]="","",H266)</f>
        <v>46552.731540906301</v>
      </c>
      <c r="E267" s="35">
        <f>IF(Tableau3[[#This Row],[Échéance (mois)]]="","",$H$8)</f>
        <v>999.84081559087281</v>
      </c>
      <c r="F267" s="34">
        <f>IF(Tableau3[[#This Row],[Échéance (mois)]]="","",Tableau3[[#This Row],[Capital amorti]]*$C$8%/12)</f>
        <v>58.190914426132878</v>
      </c>
      <c r="G267" s="35">
        <f>IF(Tableau3[[#This Row],[Échéance (mois)]]="","",Tableau3[[#This Row],[Mensualité]]-Tableau3[[#This Row],[Intérêt]])</f>
        <v>941.64990116473996</v>
      </c>
      <c r="H267" s="34">
        <f>IF(Tableau3[[#This Row],[Échéance (mois)]]="","",Tableau3[[#This Row],[Capital amorti]]-Tableau3[[#This Row],[Capital]])</f>
        <v>45611.081639741562</v>
      </c>
    </row>
    <row r="268" spans="2:8" ht="28.15" customHeight="1" x14ac:dyDescent="0.25">
      <c r="B268" s="26">
        <f t="shared" si="3"/>
        <v>254</v>
      </c>
      <c r="C268" s="27">
        <f>IF(Tableau3[[#This Row],[Échéance (mois)]]="","",EOMONTH(C267,1))</f>
        <v>51682</v>
      </c>
      <c r="D268" s="34">
        <f>IF(Tableau3[[#This Row],[Échéance (mois)]]="","",H267)</f>
        <v>45611.081639741562</v>
      </c>
      <c r="E268" s="35">
        <f>IF(Tableau3[[#This Row],[Échéance (mois)]]="","",$H$8)</f>
        <v>999.84081559087281</v>
      </c>
      <c r="F268" s="34">
        <f>IF(Tableau3[[#This Row],[Échéance (mois)]]="","",Tableau3[[#This Row],[Capital amorti]]*$C$8%/12)</f>
        <v>57.013852049676949</v>
      </c>
      <c r="G268" s="35">
        <f>IF(Tableau3[[#This Row],[Échéance (mois)]]="","",Tableau3[[#This Row],[Mensualité]]-Tableau3[[#This Row],[Intérêt]])</f>
        <v>942.82696354119582</v>
      </c>
      <c r="H268" s="34">
        <f>IF(Tableau3[[#This Row],[Échéance (mois)]]="","",Tableau3[[#This Row],[Capital amorti]]-Tableau3[[#This Row],[Capital]])</f>
        <v>44668.254676200369</v>
      </c>
    </row>
    <row r="269" spans="2:8" ht="28.15" customHeight="1" x14ac:dyDescent="0.25">
      <c r="B269" s="26">
        <f t="shared" si="3"/>
        <v>255</v>
      </c>
      <c r="C269" s="27">
        <f>IF(Tableau3[[#This Row],[Échéance (mois)]]="","",EOMONTH(C268,1))</f>
        <v>51713</v>
      </c>
      <c r="D269" s="34">
        <f>IF(Tableau3[[#This Row],[Échéance (mois)]]="","",H268)</f>
        <v>44668.254676200369</v>
      </c>
      <c r="E269" s="35">
        <f>IF(Tableau3[[#This Row],[Échéance (mois)]]="","",$H$8)</f>
        <v>999.84081559087281</v>
      </c>
      <c r="F269" s="34">
        <f>IF(Tableau3[[#This Row],[Échéance (mois)]]="","",Tableau3[[#This Row],[Capital amorti]]*$C$8%/12)</f>
        <v>55.835318345250464</v>
      </c>
      <c r="G269" s="35">
        <f>IF(Tableau3[[#This Row],[Échéance (mois)]]="","",Tableau3[[#This Row],[Mensualité]]-Tableau3[[#This Row],[Intérêt]])</f>
        <v>944.00549724562234</v>
      </c>
      <c r="H269" s="34">
        <f>IF(Tableau3[[#This Row],[Échéance (mois)]]="","",Tableau3[[#This Row],[Capital amorti]]-Tableau3[[#This Row],[Capital]])</f>
        <v>43724.249178954749</v>
      </c>
    </row>
    <row r="270" spans="2:8" ht="28.15" customHeight="1" x14ac:dyDescent="0.25">
      <c r="B270" s="26">
        <f t="shared" si="3"/>
        <v>256</v>
      </c>
      <c r="C270" s="27">
        <f>IF(Tableau3[[#This Row],[Échéance (mois)]]="","",EOMONTH(C269,1))</f>
        <v>51744</v>
      </c>
      <c r="D270" s="34">
        <f>IF(Tableau3[[#This Row],[Échéance (mois)]]="","",H269)</f>
        <v>43724.249178954749</v>
      </c>
      <c r="E270" s="35">
        <f>IF(Tableau3[[#This Row],[Échéance (mois)]]="","",$H$8)</f>
        <v>999.84081559087281</v>
      </c>
      <c r="F270" s="34">
        <f>IF(Tableau3[[#This Row],[Échéance (mois)]]="","",Tableau3[[#This Row],[Capital amorti]]*$C$8%/12)</f>
        <v>54.655311473693438</v>
      </c>
      <c r="G270" s="35">
        <f>IF(Tableau3[[#This Row],[Échéance (mois)]]="","",Tableau3[[#This Row],[Mensualité]]-Tableau3[[#This Row],[Intérêt]])</f>
        <v>945.18550411717933</v>
      </c>
      <c r="H270" s="34">
        <f>IF(Tableau3[[#This Row],[Échéance (mois)]]="","",Tableau3[[#This Row],[Capital amorti]]-Tableau3[[#This Row],[Capital]])</f>
        <v>42779.063674837569</v>
      </c>
    </row>
    <row r="271" spans="2:8" ht="28.15" customHeight="1" x14ac:dyDescent="0.25">
      <c r="B271" s="26">
        <f t="shared" si="3"/>
        <v>257</v>
      </c>
      <c r="C271" s="27">
        <f>IF(Tableau3[[#This Row],[Échéance (mois)]]="","",EOMONTH(C270,1))</f>
        <v>51774</v>
      </c>
      <c r="D271" s="34">
        <f>IF(Tableau3[[#This Row],[Échéance (mois)]]="","",H270)</f>
        <v>42779.063674837569</v>
      </c>
      <c r="E271" s="35">
        <f>IF(Tableau3[[#This Row],[Échéance (mois)]]="","",$H$8)</f>
        <v>999.84081559087281</v>
      </c>
      <c r="F271" s="34">
        <f>IF(Tableau3[[#This Row],[Échéance (mois)]]="","",Tableau3[[#This Row],[Capital amorti]]*$C$8%/12)</f>
        <v>53.473829593546959</v>
      </c>
      <c r="G271" s="35">
        <f>IF(Tableau3[[#This Row],[Échéance (mois)]]="","",Tableau3[[#This Row],[Mensualité]]-Tableau3[[#This Row],[Intérêt]])</f>
        <v>946.36698599732586</v>
      </c>
      <c r="H271" s="34">
        <f>IF(Tableau3[[#This Row],[Échéance (mois)]]="","",Tableau3[[#This Row],[Capital amorti]]-Tableau3[[#This Row],[Capital]])</f>
        <v>41832.696688840246</v>
      </c>
    </row>
    <row r="272" spans="2:8" ht="28.15" customHeight="1" x14ac:dyDescent="0.25">
      <c r="B272" s="26">
        <f t="shared" si="3"/>
        <v>258</v>
      </c>
      <c r="C272" s="27">
        <f>IF(Tableau3[[#This Row],[Échéance (mois)]]="","",EOMONTH(C271,1))</f>
        <v>51805</v>
      </c>
      <c r="D272" s="34">
        <f>IF(Tableau3[[#This Row],[Échéance (mois)]]="","",H271)</f>
        <v>41832.696688840246</v>
      </c>
      <c r="E272" s="35">
        <f>IF(Tableau3[[#This Row],[Échéance (mois)]]="","",$H$8)</f>
        <v>999.84081559087281</v>
      </c>
      <c r="F272" s="34">
        <f>IF(Tableau3[[#This Row],[Échéance (mois)]]="","",Tableau3[[#This Row],[Capital amorti]]*$C$8%/12)</f>
        <v>52.290870861050308</v>
      </c>
      <c r="G272" s="35">
        <f>IF(Tableau3[[#This Row],[Échéance (mois)]]="","",Tableau3[[#This Row],[Mensualité]]-Tableau3[[#This Row],[Intérêt]])</f>
        <v>947.54994472982253</v>
      </c>
      <c r="H272" s="34">
        <f>IF(Tableau3[[#This Row],[Échéance (mois)]]="","",Tableau3[[#This Row],[Capital amorti]]-Tableau3[[#This Row],[Capital]])</f>
        <v>40885.146744110425</v>
      </c>
    </row>
    <row r="273" spans="2:8" ht="28.15" customHeight="1" x14ac:dyDescent="0.25">
      <c r="B273" s="26">
        <f t="shared" ref="B273:B336" si="4">IFERROR(IF(B272+1&lt;=$H$7,B272+1,""),"")</f>
        <v>259</v>
      </c>
      <c r="C273" s="27">
        <f>IF(Tableau3[[#This Row],[Échéance (mois)]]="","",EOMONTH(C272,1))</f>
        <v>51835</v>
      </c>
      <c r="D273" s="34">
        <f>IF(Tableau3[[#This Row],[Échéance (mois)]]="","",H272)</f>
        <v>40885.146744110425</v>
      </c>
      <c r="E273" s="35">
        <f>IF(Tableau3[[#This Row],[Échéance (mois)]]="","",$H$8)</f>
        <v>999.84081559087281</v>
      </c>
      <c r="F273" s="34">
        <f>IF(Tableau3[[#This Row],[Échéance (mois)]]="","",Tableau3[[#This Row],[Capital amorti]]*$C$8%/12)</f>
        <v>51.106433430138026</v>
      </c>
      <c r="G273" s="35">
        <f>IF(Tableau3[[#This Row],[Échéance (mois)]]="","",Tableau3[[#This Row],[Mensualité]]-Tableau3[[#This Row],[Intérêt]])</f>
        <v>948.73438216073475</v>
      </c>
      <c r="H273" s="34">
        <f>IF(Tableau3[[#This Row],[Échéance (mois)]]="","",Tableau3[[#This Row],[Capital amorti]]-Tableau3[[#This Row],[Capital]])</f>
        <v>39936.41236194969</v>
      </c>
    </row>
    <row r="274" spans="2:8" ht="28.15" customHeight="1" x14ac:dyDescent="0.25">
      <c r="B274" s="26">
        <f t="shared" si="4"/>
        <v>260</v>
      </c>
      <c r="C274" s="27">
        <f>IF(Tableau3[[#This Row],[Échéance (mois)]]="","",EOMONTH(C273,1))</f>
        <v>51866</v>
      </c>
      <c r="D274" s="34">
        <f>IF(Tableau3[[#This Row],[Échéance (mois)]]="","",H273)</f>
        <v>39936.41236194969</v>
      </c>
      <c r="E274" s="35">
        <f>IF(Tableau3[[#This Row],[Échéance (mois)]]="","",$H$8)</f>
        <v>999.84081559087281</v>
      </c>
      <c r="F274" s="34">
        <f>IF(Tableau3[[#This Row],[Échéance (mois)]]="","",Tableau3[[#This Row],[Capital amorti]]*$C$8%/12)</f>
        <v>49.920515452437108</v>
      </c>
      <c r="G274" s="35">
        <f>IF(Tableau3[[#This Row],[Échéance (mois)]]="","",Tableau3[[#This Row],[Mensualité]]-Tableau3[[#This Row],[Intérêt]])</f>
        <v>949.92030013843566</v>
      </c>
      <c r="H274" s="34">
        <f>IF(Tableau3[[#This Row],[Échéance (mois)]]="","",Tableau3[[#This Row],[Capital amorti]]-Tableau3[[#This Row],[Capital]])</f>
        <v>38986.492061811252</v>
      </c>
    </row>
    <row r="275" spans="2:8" ht="28.15" customHeight="1" x14ac:dyDescent="0.25">
      <c r="B275" s="26">
        <f t="shared" si="4"/>
        <v>261</v>
      </c>
      <c r="C275" s="27">
        <f>IF(Tableau3[[#This Row],[Échéance (mois)]]="","",EOMONTH(C274,1))</f>
        <v>51897</v>
      </c>
      <c r="D275" s="34">
        <f>IF(Tableau3[[#This Row],[Échéance (mois)]]="","",H274)</f>
        <v>38986.492061811252</v>
      </c>
      <c r="E275" s="35">
        <f>IF(Tableau3[[#This Row],[Échéance (mois)]]="","",$H$8)</f>
        <v>999.84081559087281</v>
      </c>
      <c r="F275" s="34">
        <f>IF(Tableau3[[#This Row],[Échéance (mois)]]="","",Tableau3[[#This Row],[Capital amorti]]*$C$8%/12)</f>
        <v>48.733115077264067</v>
      </c>
      <c r="G275" s="35">
        <f>IF(Tableau3[[#This Row],[Échéance (mois)]]="","",Tableau3[[#This Row],[Mensualité]]-Tableau3[[#This Row],[Intérêt]])</f>
        <v>951.10770051360873</v>
      </c>
      <c r="H275" s="34">
        <f>IF(Tableau3[[#This Row],[Échéance (mois)]]="","",Tableau3[[#This Row],[Capital amorti]]-Tableau3[[#This Row],[Capital]])</f>
        <v>38035.384361297642</v>
      </c>
    </row>
    <row r="276" spans="2:8" ht="28.15" customHeight="1" x14ac:dyDescent="0.25">
      <c r="B276" s="26">
        <f t="shared" si="4"/>
        <v>262</v>
      </c>
      <c r="C276" s="27">
        <f>IF(Tableau3[[#This Row],[Échéance (mois)]]="","",EOMONTH(C275,1))</f>
        <v>51925</v>
      </c>
      <c r="D276" s="34">
        <f>IF(Tableau3[[#This Row],[Échéance (mois)]]="","",H275)</f>
        <v>38035.384361297642</v>
      </c>
      <c r="E276" s="35">
        <f>IF(Tableau3[[#This Row],[Échéance (mois)]]="","",$H$8)</f>
        <v>999.84081559087281</v>
      </c>
      <c r="F276" s="34">
        <f>IF(Tableau3[[#This Row],[Échéance (mois)]]="","",Tableau3[[#This Row],[Capital amorti]]*$C$8%/12)</f>
        <v>47.544230451622049</v>
      </c>
      <c r="G276" s="35">
        <f>IF(Tableau3[[#This Row],[Échéance (mois)]]="","",Tableau3[[#This Row],[Mensualité]]-Tableau3[[#This Row],[Intérêt]])</f>
        <v>952.29658513925074</v>
      </c>
      <c r="H276" s="34">
        <f>IF(Tableau3[[#This Row],[Échéance (mois)]]="","",Tableau3[[#This Row],[Capital amorti]]-Tableau3[[#This Row],[Capital]])</f>
        <v>37083.087776158391</v>
      </c>
    </row>
    <row r="277" spans="2:8" ht="28.15" customHeight="1" x14ac:dyDescent="0.25">
      <c r="B277" s="26">
        <f t="shared" si="4"/>
        <v>263</v>
      </c>
      <c r="C277" s="27">
        <f>IF(Tableau3[[#This Row],[Échéance (mois)]]="","",EOMONTH(C276,1))</f>
        <v>51956</v>
      </c>
      <c r="D277" s="34">
        <f>IF(Tableau3[[#This Row],[Échéance (mois)]]="","",H276)</f>
        <v>37083.087776158391</v>
      </c>
      <c r="E277" s="35">
        <f>IF(Tableau3[[#This Row],[Échéance (mois)]]="","",$H$8)</f>
        <v>999.84081559087281</v>
      </c>
      <c r="F277" s="34">
        <f>IF(Tableau3[[#This Row],[Échéance (mois)]]="","",Tableau3[[#This Row],[Capital amorti]]*$C$8%/12)</f>
        <v>46.353859720197988</v>
      </c>
      <c r="G277" s="35">
        <f>IF(Tableau3[[#This Row],[Échéance (mois)]]="","",Tableau3[[#This Row],[Mensualité]]-Tableau3[[#This Row],[Intérêt]])</f>
        <v>953.48695587067482</v>
      </c>
      <c r="H277" s="34">
        <f>IF(Tableau3[[#This Row],[Échéance (mois)]]="","",Tableau3[[#This Row],[Capital amorti]]-Tableau3[[#This Row],[Capital]])</f>
        <v>36129.600820287713</v>
      </c>
    </row>
    <row r="278" spans="2:8" ht="28.15" customHeight="1" x14ac:dyDescent="0.25">
      <c r="B278" s="26">
        <f t="shared" si="4"/>
        <v>264</v>
      </c>
      <c r="C278" s="27">
        <f>IF(Tableau3[[#This Row],[Échéance (mois)]]="","",EOMONTH(C277,1))</f>
        <v>51986</v>
      </c>
      <c r="D278" s="34">
        <f>IF(Tableau3[[#This Row],[Échéance (mois)]]="","",H277)</f>
        <v>36129.600820287713</v>
      </c>
      <c r="E278" s="35">
        <f>IF(Tableau3[[#This Row],[Échéance (mois)]]="","",$H$8)</f>
        <v>999.84081559087281</v>
      </c>
      <c r="F278" s="34">
        <f>IF(Tableau3[[#This Row],[Échéance (mois)]]="","",Tableau3[[#This Row],[Capital amorti]]*$C$8%/12)</f>
        <v>45.162001025359643</v>
      </c>
      <c r="G278" s="35">
        <f>IF(Tableau3[[#This Row],[Échéance (mois)]]="","",Tableau3[[#This Row],[Mensualité]]-Tableau3[[#This Row],[Intérêt]])</f>
        <v>954.67881456551322</v>
      </c>
      <c r="H278" s="34">
        <f>IF(Tableau3[[#This Row],[Échéance (mois)]]="","",Tableau3[[#This Row],[Capital amorti]]-Tableau3[[#This Row],[Capital]])</f>
        <v>35174.922005722197</v>
      </c>
    </row>
    <row r="279" spans="2:8" ht="28.15" customHeight="1" x14ac:dyDescent="0.25">
      <c r="B279" s="26">
        <f t="shared" si="4"/>
        <v>265</v>
      </c>
      <c r="C279" s="27">
        <f>IF(Tableau3[[#This Row],[Échéance (mois)]]="","",EOMONTH(C278,1))</f>
        <v>52017</v>
      </c>
      <c r="D279" s="34">
        <f>IF(Tableau3[[#This Row],[Échéance (mois)]]="","",H278)</f>
        <v>35174.922005722197</v>
      </c>
      <c r="E279" s="35">
        <f>IF(Tableau3[[#This Row],[Échéance (mois)]]="","",$H$8)</f>
        <v>999.84081559087281</v>
      </c>
      <c r="F279" s="34">
        <f>IF(Tableau3[[#This Row],[Échéance (mois)]]="","",Tableau3[[#This Row],[Capital amorti]]*$C$8%/12)</f>
        <v>43.968652507152747</v>
      </c>
      <c r="G279" s="35">
        <f>IF(Tableau3[[#This Row],[Échéance (mois)]]="","",Tableau3[[#This Row],[Mensualité]]-Tableau3[[#This Row],[Intérêt]])</f>
        <v>955.87216308372001</v>
      </c>
      <c r="H279" s="34">
        <f>IF(Tableau3[[#This Row],[Échéance (mois)]]="","",Tableau3[[#This Row],[Capital amorti]]-Tableau3[[#This Row],[Capital]])</f>
        <v>34219.04984263848</v>
      </c>
    </row>
    <row r="280" spans="2:8" ht="28.15" customHeight="1" x14ac:dyDescent="0.25">
      <c r="B280" s="26">
        <f t="shared" si="4"/>
        <v>266</v>
      </c>
      <c r="C280" s="27">
        <f>IF(Tableau3[[#This Row],[Échéance (mois)]]="","",EOMONTH(C279,1))</f>
        <v>52047</v>
      </c>
      <c r="D280" s="34">
        <f>IF(Tableau3[[#This Row],[Échéance (mois)]]="","",H279)</f>
        <v>34219.04984263848</v>
      </c>
      <c r="E280" s="35">
        <f>IF(Tableau3[[#This Row],[Échéance (mois)]]="","",$H$8)</f>
        <v>999.84081559087281</v>
      </c>
      <c r="F280" s="34">
        <f>IF(Tableau3[[#This Row],[Échéance (mois)]]="","",Tableau3[[#This Row],[Capital amorti]]*$C$8%/12)</f>
        <v>42.773812303298094</v>
      </c>
      <c r="G280" s="35">
        <f>IF(Tableau3[[#This Row],[Échéance (mois)]]="","",Tableau3[[#This Row],[Mensualité]]-Tableau3[[#This Row],[Intérêt]])</f>
        <v>957.06700328757472</v>
      </c>
      <c r="H280" s="34">
        <f>IF(Tableau3[[#This Row],[Échéance (mois)]]="","",Tableau3[[#This Row],[Capital amorti]]-Tableau3[[#This Row],[Capital]])</f>
        <v>33261.982839350909</v>
      </c>
    </row>
    <row r="281" spans="2:8" ht="28.15" customHeight="1" x14ac:dyDescent="0.25">
      <c r="B281" s="26">
        <f t="shared" si="4"/>
        <v>267</v>
      </c>
      <c r="C281" s="27">
        <f>IF(Tableau3[[#This Row],[Échéance (mois)]]="","",EOMONTH(C280,1))</f>
        <v>52078</v>
      </c>
      <c r="D281" s="34">
        <f>IF(Tableau3[[#This Row],[Échéance (mois)]]="","",H280)</f>
        <v>33261.982839350909</v>
      </c>
      <c r="E281" s="35">
        <f>IF(Tableau3[[#This Row],[Échéance (mois)]]="","",$H$8)</f>
        <v>999.84081559087281</v>
      </c>
      <c r="F281" s="34">
        <f>IF(Tableau3[[#This Row],[Échéance (mois)]]="","",Tableau3[[#This Row],[Capital amorti]]*$C$8%/12)</f>
        <v>41.577478549188633</v>
      </c>
      <c r="G281" s="35">
        <f>IF(Tableau3[[#This Row],[Échéance (mois)]]="","",Tableau3[[#This Row],[Mensualité]]-Tableau3[[#This Row],[Intérêt]])</f>
        <v>958.26333704168417</v>
      </c>
      <c r="H281" s="34">
        <f>IF(Tableau3[[#This Row],[Échéance (mois)]]="","",Tableau3[[#This Row],[Capital amorti]]-Tableau3[[#This Row],[Capital]])</f>
        <v>32303.719502309224</v>
      </c>
    </row>
    <row r="282" spans="2:8" ht="28.15" customHeight="1" x14ac:dyDescent="0.25">
      <c r="B282" s="26">
        <f t="shared" si="4"/>
        <v>268</v>
      </c>
      <c r="C282" s="27">
        <f>IF(Tableau3[[#This Row],[Échéance (mois)]]="","",EOMONTH(C281,1))</f>
        <v>52109</v>
      </c>
      <c r="D282" s="34">
        <f>IF(Tableau3[[#This Row],[Échéance (mois)]]="","",H281)</f>
        <v>32303.719502309224</v>
      </c>
      <c r="E282" s="35">
        <f>IF(Tableau3[[#This Row],[Échéance (mois)]]="","",$H$8)</f>
        <v>999.84081559087281</v>
      </c>
      <c r="F282" s="34">
        <f>IF(Tableau3[[#This Row],[Échéance (mois)]]="","",Tableau3[[#This Row],[Capital amorti]]*$C$8%/12)</f>
        <v>40.37964937788653</v>
      </c>
      <c r="G282" s="35">
        <f>IF(Tableau3[[#This Row],[Échéance (mois)]]="","",Tableau3[[#This Row],[Mensualité]]-Tableau3[[#This Row],[Intérêt]])</f>
        <v>959.46116621298631</v>
      </c>
      <c r="H282" s="34">
        <f>IF(Tableau3[[#This Row],[Échéance (mois)]]="","",Tableau3[[#This Row],[Capital amorti]]-Tableau3[[#This Row],[Capital]])</f>
        <v>31344.258336096238</v>
      </c>
    </row>
    <row r="283" spans="2:8" ht="28.15" customHeight="1" x14ac:dyDescent="0.25">
      <c r="B283" s="26">
        <f t="shared" si="4"/>
        <v>269</v>
      </c>
      <c r="C283" s="27">
        <f>IF(Tableau3[[#This Row],[Échéance (mois)]]="","",EOMONTH(C282,1))</f>
        <v>52139</v>
      </c>
      <c r="D283" s="34">
        <f>IF(Tableau3[[#This Row],[Échéance (mois)]]="","",H282)</f>
        <v>31344.258336096238</v>
      </c>
      <c r="E283" s="35">
        <f>IF(Tableau3[[#This Row],[Échéance (mois)]]="","",$H$8)</f>
        <v>999.84081559087281</v>
      </c>
      <c r="F283" s="34">
        <f>IF(Tableau3[[#This Row],[Échéance (mois)]]="","",Tableau3[[#This Row],[Capital amorti]]*$C$8%/12)</f>
        <v>39.180322920120297</v>
      </c>
      <c r="G283" s="35">
        <f>IF(Tableau3[[#This Row],[Échéance (mois)]]="","",Tableau3[[#This Row],[Mensualité]]-Tableau3[[#This Row],[Intérêt]])</f>
        <v>960.66049267075255</v>
      </c>
      <c r="H283" s="34">
        <f>IF(Tableau3[[#This Row],[Échéance (mois)]]="","",Tableau3[[#This Row],[Capital amorti]]-Tableau3[[#This Row],[Capital]])</f>
        <v>30383.597843425487</v>
      </c>
    </row>
    <row r="284" spans="2:8" ht="28.15" customHeight="1" x14ac:dyDescent="0.25">
      <c r="B284" s="26">
        <f t="shared" si="4"/>
        <v>270</v>
      </c>
      <c r="C284" s="27">
        <f>IF(Tableau3[[#This Row],[Échéance (mois)]]="","",EOMONTH(C283,1))</f>
        <v>52170</v>
      </c>
      <c r="D284" s="34">
        <f>IF(Tableau3[[#This Row],[Échéance (mois)]]="","",H283)</f>
        <v>30383.597843425487</v>
      </c>
      <c r="E284" s="35">
        <f>IF(Tableau3[[#This Row],[Échéance (mois)]]="","",$H$8)</f>
        <v>999.84081559087281</v>
      </c>
      <c r="F284" s="34">
        <f>IF(Tableau3[[#This Row],[Échéance (mois)]]="","",Tableau3[[#This Row],[Capital amorti]]*$C$8%/12)</f>
        <v>37.979497304281857</v>
      </c>
      <c r="G284" s="35">
        <f>IF(Tableau3[[#This Row],[Échéance (mois)]]="","",Tableau3[[#This Row],[Mensualité]]-Tableau3[[#This Row],[Intérêt]])</f>
        <v>961.86131828659097</v>
      </c>
      <c r="H284" s="34">
        <f>IF(Tableau3[[#This Row],[Échéance (mois)]]="","",Tableau3[[#This Row],[Capital amorti]]-Tableau3[[#This Row],[Capital]])</f>
        <v>29421.736525138895</v>
      </c>
    </row>
    <row r="285" spans="2:8" ht="28.15" customHeight="1" x14ac:dyDescent="0.25">
      <c r="B285" s="26">
        <f t="shared" si="4"/>
        <v>271</v>
      </c>
      <c r="C285" s="27">
        <f>IF(Tableau3[[#This Row],[Échéance (mois)]]="","",EOMONTH(C284,1))</f>
        <v>52200</v>
      </c>
      <c r="D285" s="34">
        <f>IF(Tableau3[[#This Row],[Échéance (mois)]]="","",H284)</f>
        <v>29421.736525138895</v>
      </c>
      <c r="E285" s="35">
        <f>IF(Tableau3[[#This Row],[Échéance (mois)]]="","",$H$8)</f>
        <v>999.84081559087281</v>
      </c>
      <c r="F285" s="34">
        <f>IF(Tableau3[[#This Row],[Échéance (mois)]]="","",Tableau3[[#This Row],[Capital amorti]]*$C$8%/12)</f>
        <v>36.777170656423614</v>
      </c>
      <c r="G285" s="35">
        <f>IF(Tableau3[[#This Row],[Échéance (mois)]]="","",Tableau3[[#This Row],[Mensualité]]-Tableau3[[#This Row],[Intérêt]])</f>
        <v>963.06364493444914</v>
      </c>
      <c r="H285" s="34">
        <f>IF(Tableau3[[#This Row],[Échéance (mois)]]="","",Tableau3[[#This Row],[Capital amorti]]-Tableau3[[#This Row],[Capital]])</f>
        <v>28458.672880204445</v>
      </c>
    </row>
    <row r="286" spans="2:8" ht="28.15" customHeight="1" x14ac:dyDescent="0.25">
      <c r="B286" s="26">
        <f t="shared" si="4"/>
        <v>272</v>
      </c>
      <c r="C286" s="27">
        <f>IF(Tableau3[[#This Row],[Échéance (mois)]]="","",EOMONTH(C285,1))</f>
        <v>52231</v>
      </c>
      <c r="D286" s="34">
        <f>IF(Tableau3[[#This Row],[Échéance (mois)]]="","",H285)</f>
        <v>28458.672880204445</v>
      </c>
      <c r="E286" s="35">
        <f>IF(Tableau3[[#This Row],[Échéance (mois)]]="","",$H$8)</f>
        <v>999.84081559087281</v>
      </c>
      <c r="F286" s="34">
        <f>IF(Tableau3[[#This Row],[Échéance (mois)]]="","",Tableau3[[#This Row],[Capital amorti]]*$C$8%/12)</f>
        <v>35.573341100255554</v>
      </c>
      <c r="G286" s="35">
        <f>IF(Tableau3[[#This Row],[Échéance (mois)]]="","",Tableau3[[#This Row],[Mensualité]]-Tableau3[[#This Row],[Intérêt]])</f>
        <v>964.26747449061725</v>
      </c>
      <c r="H286" s="34">
        <f>IF(Tableau3[[#This Row],[Échéance (mois)]]="","",Tableau3[[#This Row],[Capital amorti]]-Tableau3[[#This Row],[Capital]])</f>
        <v>27494.405405713827</v>
      </c>
    </row>
    <row r="287" spans="2:8" ht="28.15" customHeight="1" x14ac:dyDescent="0.25">
      <c r="B287" s="26">
        <f t="shared" si="4"/>
        <v>273</v>
      </c>
      <c r="C287" s="27">
        <f>IF(Tableau3[[#This Row],[Échéance (mois)]]="","",EOMONTH(C286,1))</f>
        <v>52262</v>
      </c>
      <c r="D287" s="34">
        <f>IF(Tableau3[[#This Row],[Échéance (mois)]]="","",H286)</f>
        <v>27494.405405713827</v>
      </c>
      <c r="E287" s="35">
        <f>IF(Tableau3[[#This Row],[Échéance (mois)]]="","",$H$8)</f>
        <v>999.84081559087281</v>
      </c>
      <c r="F287" s="34">
        <f>IF(Tableau3[[#This Row],[Échéance (mois)]]="","",Tableau3[[#This Row],[Capital amorti]]*$C$8%/12)</f>
        <v>34.368006757142282</v>
      </c>
      <c r="G287" s="35">
        <f>IF(Tableau3[[#This Row],[Échéance (mois)]]="","",Tableau3[[#This Row],[Mensualité]]-Tableau3[[#This Row],[Intérêt]])</f>
        <v>965.47280883373048</v>
      </c>
      <c r="H287" s="34">
        <f>IF(Tableau3[[#This Row],[Échéance (mois)]]="","",Tableau3[[#This Row],[Capital amorti]]-Tableau3[[#This Row],[Capital]])</f>
        <v>26528.932596880099</v>
      </c>
    </row>
    <row r="288" spans="2:8" ht="28.15" customHeight="1" x14ac:dyDescent="0.25">
      <c r="B288" s="26">
        <f t="shared" si="4"/>
        <v>274</v>
      </c>
      <c r="C288" s="27">
        <f>IF(Tableau3[[#This Row],[Échéance (mois)]]="","",EOMONTH(C287,1))</f>
        <v>52290</v>
      </c>
      <c r="D288" s="34">
        <f>IF(Tableau3[[#This Row],[Échéance (mois)]]="","",H287)</f>
        <v>26528.932596880099</v>
      </c>
      <c r="E288" s="35">
        <f>IF(Tableau3[[#This Row],[Échéance (mois)]]="","",$H$8)</f>
        <v>999.84081559087281</v>
      </c>
      <c r="F288" s="34">
        <f>IF(Tableau3[[#This Row],[Échéance (mois)]]="","",Tableau3[[#This Row],[Capital amorti]]*$C$8%/12)</f>
        <v>33.161165746100124</v>
      </c>
      <c r="G288" s="35">
        <f>IF(Tableau3[[#This Row],[Échéance (mois)]]="","",Tableau3[[#This Row],[Mensualité]]-Tableau3[[#This Row],[Intérêt]])</f>
        <v>966.67964984477271</v>
      </c>
      <c r="H288" s="34">
        <f>IF(Tableau3[[#This Row],[Échéance (mois)]]="","",Tableau3[[#This Row],[Capital amorti]]-Tableau3[[#This Row],[Capital]])</f>
        <v>25562.252947035326</v>
      </c>
    </row>
    <row r="289" spans="2:8" ht="28.15" customHeight="1" x14ac:dyDescent="0.25">
      <c r="B289" s="26">
        <f t="shared" si="4"/>
        <v>275</v>
      </c>
      <c r="C289" s="27">
        <f>IF(Tableau3[[#This Row],[Échéance (mois)]]="","",EOMONTH(C288,1))</f>
        <v>52321</v>
      </c>
      <c r="D289" s="34">
        <f>IF(Tableau3[[#This Row],[Échéance (mois)]]="","",H288)</f>
        <v>25562.252947035326</v>
      </c>
      <c r="E289" s="35">
        <f>IF(Tableau3[[#This Row],[Échéance (mois)]]="","",$H$8)</f>
        <v>999.84081559087281</v>
      </c>
      <c r="F289" s="34">
        <f>IF(Tableau3[[#This Row],[Échéance (mois)]]="","",Tableau3[[#This Row],[Capital amorti]]*$C$8%/12)</f>
        <v>31.952816183794155</v>
      </c>
      <c r="G289" s="35">
        <f>IF(Tableau3[[#This Row],[Échéance (mois)]]="","",Tableau3[[#This Row],[Mensualité]]-Tableau3[[#This Row],[Intérêt]])</f>
        <v>967.88799940707861</v>
      </c>
      <c r="H289" s="34">
        <f>IF(Tableau3[[#This Row],[Échéance (mois)]]="","",Tableau3[[#This Row],[Capital amorti]]-Tableau3[[#This Row],[Capital]])</f>
        <v>24594.364947628248</v>
      </c>
    </row>
    <row r="290" spans="2:8" ht="28.15" customHeight="1" x14ac:dyDescent="0.25">
      <c r="B290" s="26">
        <f t="shared" si="4"/>
        <v>276</v>
      </c>
      <c r="C290" s="27">
        <f>IF(Tableau3[[#This Row],[Échéance (mois)]]="","",EOMONTH(C289,1))</f>
        <v>52351</v>
      </c>
      <c r="D290" s="34">
        <f>IF(Tableau3[[#This Row],[Échéance (mois)]]="","",H289)</f>
        <v>24594.364947628248</v>
      </c>
      <c r="E290" s="35">
        <f>IF(Tableau3[[#This Row],[Échéance (mois)]]="","",$H$8)</f>
        <v>999.84081559087281</v>
      </c>
      <c r="F290" s="34">
        <f>IF(Tableau3[[#This Row],[Échéance (mois)]]="","",Tableau3[[#This Row],[Capital amorti]]*$C$8%/12)</f>
        <v>30.742956184535306</v>
      </c>
      <c r="G290" s="35">
        <f>IF(Tableau3[[#This Row],[Échéance (mois)]]="","",Tableau3[[#This Row],[Mensualité]]-Tableau3[[#This Row],[Intérêt]])</f>
        <v>969.09785940633753</v>
      </c>
      <c r="H290" s="34">
        <f>IF(Tableau3[[#This Row],[Échéance (mois)]]="","",Tableau3[[#This Row],[Capital amorti]]-Tableau3[[#This Row],[Capital]])</f>
        <v>23625.26708822191</v>
      </c>
    </row>
    <row r="291" spans="2:8" ht="28.15" customHeight="1" x14ac:dyDescent="0.25">
      <c r="B291" s="26">
        <f t="shared" si="4"/>
        <v>277</v>
      </c>
      <c r="C291" s="27">
        <f>IF(Tableau3[[#This Row],[Échéance (mois)]]="","",EOMONTH(C290,1))</f>
        <v>52382</v>
      </c>
      <c r="D291" s="34">
        <f>IF(Tableau3[[#This Row],[Échéance (mois)]]="","",H290)</f>
        <v>23625.26708822191</v>
      </c>
      <c r="E291" s="35">
        <f>IF(Tableau3[[#This Row],[Échéance (mois)]]="","",$H$8)</f>
        <v>999.84081559087281</v>
      </c>
      <c r="F291" s="34">
        <f>IF(Tableau3[[#This Row],[Échéance (mois)]]="","",Tableau3[[#This Row],[Capital amorti]]*$C$8%/12)</f>
        <v>29.531583860277383</v>
      </c>
      <c r="G291" s="35">
        <f>IF(Tableau3[[#This Row],[Échéance (mois)]]="","",Tableau3[[#This Row],[Mensualité]]-Tableau3[[#This Row],[Intérêt]])</f>
        <v>970.30923173059546</v>
      </c>
      <c r="H291" s="34">
        <f>IF(Tableau3[[#This Row],[Échéance (mois)]]="","",Tableau3[[#This Row],[Capital amorti]]-Tableau3[[#This Row],[Capital]])</f>
        <v>22654.957856491314</v>
      </c>
    </row>
    <row r="292" spans="2:8" ht="28.15" customHeight="1" x14ac:dyDescent="0.25">
      <c r="B292" s="26">
        <f t="shared" si="4"/>
        <v>278</v>
      </c>
      <c r="C292" s="27">
        <f>IF(Tableau3[[#This Row],[Échéance (mois)]]="","",EOMONTH(C291,1))</f>
        <v>52412</v>
      </c>
      <c r="D292" s="34">
        <f>IF(Tableau3[[#This Row],[Échéance (mois)]]="","",H291)</f>
        <v>22654.957856491314</v>
      </c>
      <c r="E292" s="35">
        <f>IF(Tableau3[[#This Row],[Échéance (mois)]]="","",$H$8)</f>
        <v>999.84081559087281</v>
      </c>
      <c r="F292" s="34">
        <f>IF(Tableau3[[#This Row],[Échéance (mois)]]="","",Tableau3[[#This Row],[Capital amorti]]*$C$8%/12)</f>
        <v>28.318697320614138</v>
      </c>
      <c r="G292" s="35">
        <f>IF(Tableau3[[#This Row],[Échéance (mois)]]="","",Tableau3[[#This Row],[Mensualité]]-Tableau3[[#This Row],[Intérêt]])</f>
        <v>971.52211827025872</v>
      </c>
      <c r="H292" s="34">
        <f>IF(Tableau3[[#This Row],[Échéance (mois)]]="","",Tableau3[[#This Row],[Capital amorti]]-Tableau3[[#This Row],[Capital]])</f>
        <v>21683.435738221055</v>
      </c>
    </row>
    <row r="293" spans="2:8" ht="28.15" customHeight="1" x14ac:dyDescent="0.25">
      <c r="B293" s="26">
        <f t="shared" si="4"/>
        <v>279</v>
      </c>
      <c r="C293" s="27">
        <f>IF(Tableau3[[#This Row],[Échéance (mois)]]="","",EOMONTH(C292,1))</f>
        <v>52443</v>
      </c>
      <c r="D293" s="34">
        <f>IF(Tableau3[[#This Row],[Échéance (mois)]]="","",H292)</f>
        <v>21683.435738221055</v>
      </c>
      <c r="E293" s="35">
        <f>IF(Tableau3[[#This Row],[Échéance (mois)]]="","",$H$8)</f>
        <v>999.84081559087281</v>
      </c>
      <c r="F293" s="34">
        <f>IF(Tableau3[[#This Row],[Échéance (mois)]]="","",Tableau3[[#This Row],[Capital amorti]]*$C$8%/12)</f>
        <v>27.104294672776319</v>
      </c>
      <c r="G293" s="35">
        <f>IF(Tableau3[[#This Row],[Échéance (mois)]]="","",Tableau3[[#This Row],[Mensualité]]-Tableau3[[#This Row],[Intérêt]])</f>
        <v>972.73652091809652</v>
      </c>
      <c r="H293" s="34">
        <f>IF(Tableau3[[#This Row],[Échéance (mois)]]="","",Tableau3[[#This Row],[Capital amorti]]-Tableau3[[#This Row],[Capital]])</f>
        <v>20710.699217302958</v>
      </c>
    </row>
    <row r="294" spans="2:8" ht="28.15" customHeight="1" x14ac:dyDescent="0.25">
      <c r="B294" s="26">
        <f t="shared" si="4"/>
        <v>280</v>
      </c>
      <c r="C294" s="27">
        <f>IF(Tableau3[[#This Row],[Échéance (mois)]]="","",EOMONTH(C293,1))</f>
        <v>52474</v>
      </c>
      <c r="D294" s="34">
        <f>IF(Tableau3[[#This Row],[Échéance (mois)]]="","",H293)</f>
        <v>20710.699217302958</v>
      </c>
      <c r="E294" s="35">
        <f>IF(Tableau3[[#This Row],[Échéance (mois)]]="","",$H$8)</f>
        <v>999.84081559087281</v>
      </c>
      <c r="F294" s="34">
        <f>IF(Tableau3[[#This Row],[Échéance (mois)]]="","",Tableau3[[#This Row],[Capital amorti]]*$C$8%/12)</f>
        <v>25.888374021628696</v>
      </c>
      <c r="G294" s="35">
        <f>IF(Tableau3[[#This Row],[Échéance (mois)]]="","",Tableau3[[#This Row],[Mensualité]]-Tableau3[[#This Row],[Intérêt]])</f>
        <v>973.95244156924412</v>
      </c>
      <c r="H294" s="34">
        <f>IF(Tableau3[[#This Row],[Échéance (mois)]]="","",Tableau3[[#This Row],[Capital amorti]]-Tableau3[[#This Row],[Capital]])</f>
        <v>19736.746775733714</v>
      </c>
    </row>
    <row r="295" spans="2:8" ht="28.15" customHeight="1" x14ac:dyDescent="0.25">
      <c r="B295" s="26">
        <f t="shared" si="4"/>
        <v>281</v>
      </c>
      <c r="C295" s="27">
        <f>IF(Tableau3[[#This Row],[Échéance (mois)]]="","",EOMONTH(C294,1))</f>
        <v>52504</v>
      </c>
      <c r="D295" s="34">
        <f>IF(Tableau3[[#This Row],[Échéance (mois)]]="","",H294)</f>
        <v>19736.746775733714</v>
      </c>
      <c r="E295" s="35">
        <f>IF(Tableau3[[#This Row],[Échéance (mois)]]="","",$H$8)</f>
        <v>999.84081559087281</v>
      </c>
      <c r="F295" s="34">
        <f>IF(Tableau3[[#This Row],[Échéance (mois)]]="","",Tableau3[[#This Row],[Capital amorti]]*$C$8%/12)</f>
        <v>24.670933469667144</v>
      </c>
      <c r="G295" s="35">
        <f>IF(Tableau3[[#This Row],[Échéance (mois)]]="","",Tableau3[[#This Row],[Mensualité]]-Tableau3[[#This Row],[Intérêt]])</f>
        <v>975.16988212120566</v>
      </c>
      <c r="H295" s="34">
        <f>IF(Tableau3[[#This Row],[Échéance (mois)]]="","",Tableau3[[#This Row],[Capital amorti]]-Tableau3[[#This Row],[Capital]])</f>
        <v>18761.57689361251</v>
      </c>
    </row>
    <row r="296" spans="2:8" ht="28.15" customHeight="1" x14ac:dyDescent="0.25">
      <c r="B296" s="26">
        <f t="shared" si="4"/>
        <v>282</v>
      </c>
      <c r="C296" s="27">
        <f>IF(Tableau3[[#This Row],[Échéance (mois)]]="","",EOMONTH(C295,1))</f>
        <v>52535</v>
      </c>
      <c r="D296" s="34">
        <f>IF(Tableau3[[#This Row],[Échéance (mois)]]="","",H295)</f>
        <v>18761.57689361251</v>
      </c>
      <c r="E296" s="35">
        <f>IF(Tableau3[[#This Row],[Échéance (mois)]]="","",$H$8)</f>
        <v>999.84081559087281</v>
      </c>
      <c r="F296" s="34">
        <f>IF(Tableau3[[#This Row],[Échéance (mois)]]="","",Tableau3[[#This Row],[Capital amorti]]*$C$8%/12)</f>
        <v>23.451971117015635</v>
      </c>
      <c r="G296" s="35">
        <f>IF(Tableau3[[#This Row],[Échéance (mois)]]="","",Tableau3[[#This Row],[Mensualité]]-Tableau3[[#This Row],[Intérêt]])</f>
        <v>976.38884447385715</v>
      </c>
      <c r="H296" s="34">
        <f>IF(Tableau3[[#This Row],[Échéance (mois)]]="","",Tableau3[[#This Row],[Capital amorti]]-Tableau3[[#This Row],[Capital]])</f>
        <v>17785.188049138651</v>
      </c>
    </row>
    <row r="297" spans="2:8" ht="28.15" customHeight="1" x14ac:dyDescent="0.25">
      <c r="B297" s="26">
        <f t="shared" si="4"/>
        <v>283</v>
      </c>
      <c r="C297" s="27">
        <f>IF(Tableau3[[#This Row],[Échéance (mois)]]="","",EOMONTH(C296,1))</f>
        <v>52565</v>
      </c>
      <c r="D297" s="34">
        <f>IF(Tableau3[[#This Row],[Échéance (mois)]]="","",H296)</f>
        <v>17785.188049138651</v>
      </c>
      <c r="E297" s="35">
        <f>IF(Tableau3[[#This Row],[Échéance (mois)]]="","",$H$8)</f>
        <v>999.84081559087281</v>
      </c>
      <c r="F297" s="34">
        <f>IF(Tableau3[[#This Row],[Échéance (mois)]]="","",Tableau3[[#This Row],[Capital amorti]]*$C$8%/12)</f>
        <v>22.231485061423314</v>
      </c>
      <c r="G297" s="35">
        <f>IF(Tableau3[[#This Row],[Échéance (mois)]]="","",Tableau3[[#This Row],[Mensualité]]-Tableau3[[#This Row],[Intérêt]])</f>
        <v>977.60933052944949</v>
      </c>
      <c r="H297" s="34">
        <f>IF(Tableau3[[#This Row],[Échéance (mois)]]="","",Tableau3[[#This Row],[Capital amorti]]-Tableau3[[#This Row],[Capital]])</f>
        <v>16807.578718609202</v>
      </c>
    </row>
    <row r="298" spans="2:8" ht="28.15" customHeight="1" x14ac:dyDescent="0.25">
      <c r="B298" s="26">
        <f t="shared" si="4"/>
        <v>284</v>
      </c>
      <c r="C298" s="27">
        <f>IF(Tableau3[[#This Row],[Échéance (mois)]]="","",EOMONTH(C297,1))</f>
        <v>52596</v>
      </c>
      <c r="D298" s="34">
        <f>IF(Tableau3[[#This Row],[Échéance (mois)]]="","",H297)</f>
        <v>16807.578718609202</v>
      </c>
      <c r="E298" s="35">
        <f>IF(Tableau3[[#This Row],[Échéance (mois)]]="","",$H$8)</f>
        <v>999.84081559087281</v>
      </c>
      <c r="F298" s="34">
        <f>IF(Tableau3[[#This Row],[Échéance (mois)]]="","",Tableau3[[#This Row],[Capital amorti]]*$C$8%/12)</f>
        <v>21.009473398261502</v>
      </c>
      <c r="G298" s="35">
        <f>IF(Tableau3[[#This Row],[Échéance (mois)]]="","",Tableau3[[#This Row],[Mensualité]]-Tableau3[[#This Row],[Intérêt]])</f>
        <v>978.83134219261126</v>
      </c>
      <c r="H298" s="34">
        <f>IF(Tableau3[[#This Row],[Échéance (mois)]]="","",Tableau3[[#This Row],[Capital amorti]]-Tableau3[[#This Row],[Capital]])</f>
        <v>15828.747376416592</v>
      </c>
    </row>
    <row r="299" spans="2:8" ht="28.15" customHeight="1" x14ac:dyDescent="0.25">
      <c r="B299" s="26">
        <f t="shared" si="4"/>
        <v>285</v>
      </c>
      <c r="C299" s="27">
        <f>IF(Tableau3[[#This Row],[Échéance (mois)]]="","",EOMONTH(C298,1))</f>
        <v>52627</v>
      </c>
      <c r="D299" s="34">
        <f>IF(Tableau3[[#This Row],[Échéance (mois)]]="","",H298)</f>
        <v>15828.747376416592</v>
      </c>
      <c r="E299" s="35">
        <f>IF(Tableau3[[#This Row],[Échéance (mois)]]="","",$H$8)</f>
        <v>999.84081559087281</v>
      </c>
      <c r="F299" s="34">
        <f>IF(Tableau3[[#This Row],[Échéance (mois)]]="","",Tableau3[[#This Row],[Capital amorti]]*$C$8%/12)</f>
        <v>19.78593422052074</v>
      </c>
      <c r="G299" s="35">
        <f>IF(Tableau3[[#This Row],[Échéance (mois)]]="","",Tableau3[[#This Row],[Mensualité]]-Tableau3[[#This Row],[Intérêt]])</f>
        <v>980.05488137035206</v>
      </c>
      <c r="H299" s="34">
        <f>IF(Tableau3[[#This Row],[Échéance (mois)]]="","",Tableau3[[#This Row],[Capital amorti]]-Tableau3[[#This Row],[Capital]])</f>
        <v>14848.69249504624</v>
      </c>
    </row>
    <row r="300" spans="2:8" ht="28.15" customHeight="1" x14ac:dyDescent="0.25">
      <c r="B300" s="26">
        <f t="shared" si="4"/>
        <v>286</v>
      </c>
      <c r="C300" s="27">
        <f>IF(Tableau3[[#This Row],[Échéance (mois)]]="","",EOMONTH(C299,1))</f>
        <v>52656</v>
      </c>
      <c r="D300" s="34">
        <f>IF(Tableau3[[#This Row],[Échéance (mois)]]="","",H299)</f>
        <v>14848.69249504624</v>
      </c>
      <c r="E300" s="35">
        <f>IF(Tableau3[[#This Row],[Échéance (mois)]]="","",$H$8)</f>
        <v>999.84081559087281</v>
      </c>
      <c r="F300" s="34">
        <f>IF(Tableau3[[#This Row],[Échéance (mois)]]="","",Tableau3[[#This Row],[Capital amorti]]*$C$8%/12)</f>
        <v>18.560865618807799</v>
      </c>
      <c r="G300" s="35">
        <f>IF(Tableau3[[#This Row],[Échéance (mois)]]="","",Tableau3[[#This Row],[Mensualité]]-Tableau3[[#This Row],[Intérêt]])</f>
        <v>981.27994997206497</v>
      </c>
      <c r="H300" s="34">
        <f>IF(Tableau3[[#This Row],[Échéance (mois)]]="","",Tableau3[[#This Row],[Capital amorti]]-Tableau3[[#This Row],[Capital]])</f>
        <v>13867.412545074174</v>
      </c>
    </row>
    <row r="301" spans="2:8" ht="28.15" customHeight="1" x14ac:dyDescent="0.25">
      <c r="B301" s="26">
        <f t="shared" si="4"/>
        <v>287</v>
      </c>
      <c r="C301" s="27">
        <f>IF(Tableau3[[#This Row],[Échéance (mois)]]="","",EOMONTH(C300,1))</f>
        <v>52687</v>
      </c>
      <c r="D301" s="34">
        <f>IF(Tableau3[[#This Row],[Échéance (mois)]]="","",H300)</f>
        <v>13867.412545074174</v>
      </c>
      <c r="E301" s="35">
        <f>IF(Tableau3[[#This Row],[Échéance (mois)]]="","",$H$8)</f>
        <v>999.84081559087281</v>
      </c>
      <c r="F301" s="34">
        <f>IF(Tableau3[[#This Row],[Échéance (mois)]]="","",Tableau3[[#This Row],[Capital amorti]]*$C$8%/12)</f>
        <v>17.334265681342718</v>
      </c>
      <c r="G301" s="35">
        <f>IF(Tableau3[[#This Row],[Échéance (mois)]]="","",Tableau3[[#This Row],[Mensualité]]-Tableau3[[#This Row],[Intérêt]])</f>
        <v>982.50654990953012</v>
      </c>
      <c r="H301" s="34">
        <f>IF(Tableau3[[#This Row],[Échéance (mois)]]="","",Tableau3[[#This Row],[Capital amorti]]-Tableau3[[#This Row],[Capital]])</f>
        <v>12884.905995164643</v>
      </c>
    </row>
    <row r="302" spans="2:8" ht="28.15" customHeight="1" x14ac:dyDescent="0.25">
      <c r="B302" s="26">
        <f t="shared" si="4"/>
        <v>288</v>
      </c>
      <c r="C302" s="27">
        <f>IF(Tableau3[[#This Row],[Échéance (mois)]]="","",EOMONTH(C301,1))</f>
        <v>52717</v>
      </c>
      <c r="D302" s="34">
        <f>IF(Tableau3[[#This Row],[Échéance (mois)]]="","",H301)</f>
        <v>12884.905995164643</v>
      </c>
      <c r="E302" s="35">
        <f>IF(Tableau3[[#This Row],[Échéance (mois)]]="","",$H$8)</f>
        <v>999.84081559087281</v>
      </c>
      <c r="F302" s="34">
        <f>IF(Tableau3[[#This Row],[Échéance (mois)]]="","",Tableau3[[#This Row],[Capital amorti]]*$C$8%/12)</f>
        <v>16.106132493955801</v>
      </c>
      <c r="G302" s="35">
        <f>IF(Tableau3[[#This Row],[Échéance (mois)]]="","",Tableau3[[#This Row],[Mensualité]]-Tableau3[[#This Row],[Intérêt]])</f>
        <v>983.73468309691702</v>
      </c>
      <c r="H302" s="34">
        <f>IF(Tableau3[[#This Row],[Échéance (mois)]]="","",Tableau3[[#This Row],[Capital amorti]]-Tableau3[[#This Row],[Capital]])</f>
        <v>11901.171312067727</v>
      </c>
    </row>
    <row r="303" spans="2:8" ht="28.15" customHeight="1" x14ac:dyDescent="0.25">
      <c r="B303" s="26">
        <f t="shared" si="4"/>
        <v>289</v>
      </c>
      <c r="C303" s="27">
        <f>IF(Tableau3[[#This Row],[Échéance (mois)]]="","",EOMONTH(C302,1))</f>
        <v>52748</v>
      </c>
      <c r="D303" s="34">
        <f>IF(Tableau3[[#This Row],[Échéance (mois)]]="","",H302)</f>
        <v>11901.171312067727</v>
      </c>
      <c r="E303" s="35">
        <f>IF(Tableau3[[#This Row],[Échéance (mois)]]="","",$H$8)</f>
        <v>999.84081559087281</v>
      </c>
      <c r="F303" s="34">
        <f>IF(Tableau3[[#This Row],[Échéance (mois)]]="","",Tableau3[[#This Row],[Capital amorti]]*$C$8%/12)</f>
        <v>14.876464140084657</v>
      </c>
      <c r="G303" s="35">
        <f>IF(Tableau3[[#This Row],[Échéance (mois)]]="","",Tableau3[[#This Row],[Mensualité]]-Tableau3[[#This Row],[Intérêt]])</f>
        <v>984.96435145078817</v>
      </c>
      <c r="H303" s="34">
        <f>IF(Tableau3[[#This Row],[Échéance (mois)]]="","",Tableau3[[#This Row],[Capital amorti]]-Tableau3[[#This Row],[Capital]])</f>
        <v>10916.206960616939</v>
      </c>
    </row>
    <row r="304" spans="2:8" ht="28.15" customHeight="1" x14ac:dyDescent="0.25">
      <c r="B304" s="26">
        <f t="shared" si="4"/>
        <v>290</v>
      </c>
      <c r="C304" s="27">
        <f>IF(Tableau3[[#This Row],[Échéance (mois)]]="","",EOMONTH(C303,1))</f>
        <v>52778</v>
      </c>
      <c r="D304" s="34">
        <f>IF(Tableau3[[#This Row],[Échéance (mois)]]="","",H303)</f>
        <v>10916.206960616939</v>
      </c>
      <c r="E304" s="35">
        <f>IF(Tableau3[[#This Row],[Échéance (mois)]]="","",$H$8)</f>
        <v>999.84081559087281</v>
      </c>
      <c r="F304" s="34">
        <f>IF(Tableau3[[#This Row],[Échéance (mois)]]="","",Tableau3[[#This Row],[Capital amorti]]*$C$8%/12)</f>
        <v>13.645258700771173</v>
      </c>
      <c r="G304" s="35">
        <f>IF(Tableau3[[#This Row],[Échéance (mois)]]="","",Tableau3[[#This Row],[Mensualité]]-Tableau3[[#This Row],[Intérêt]])</f>
        <v>986.19555689010167</v>
      </c>
      <c r="H304" s="34">
        <f>IF(Tableau3[[#This Row],[Échéance (mois)]]="","",Tableau3[[#This Row],[Capital amorti]]-Tableau3[[#This Row],[Capital]])</f>
        <v>9930.0114037268377</v>
      </c>
    </row>
    <row r="305" spans="2:8" ht="28.15" customHeight="1" x14ac:dyDescent="0.25">
      <c r="B305" s="26">
        <f t="shared" si="4"/>
        <v>291</v>
      </c>
      <c r="C305" s="27">
        <f>IF(Tableau3[[#This Row],[Échéance (mois)]]="","",EOMONTH(C304,1))</f>
        <v>52809</v>
      </c>
      <c r="D305" s="34">
        <f>IF(Tableau3[[#This Row],[Échéance (mois)]]="","",H304)</f>
        <v>9930.0114037268377</v>
      </c>
      <c r="E305" s="35">
        <f>IF(Tableau3[[#This Row],[Échéance (mois)]]="","",$H$8)</f>
        <v>999.84081559087281</v>
      </c>
      <c r="F305" s="34">
        <f>IF(Tableau3[[#This Row],[Échéance (mois)]]="","",Tableau3[[#This Row],[Capital amorti]]*$C$8%/12)</f>
        <v>12.412514254658547</v>
      </c>
      <c r="G305" s="35">
        <f>IF(Tableau3[[#This Row],[Échéance (mois)]]="","",Tableau3[[#This Row],[Mensualité]]-Tableau3[[#This Row],[Intérêt]])</f>
        <v>987.4283013362143</v>
      </c>
      <c r="H305" s="34">
        <f>IF(Tableau3[[#This Row],[Échéance (mois)]]="","",Tableau3[[#This Row],[Capital amorti]]-Tableau3[[#This Row],[Capital]])</f>
        <v>8942.583102390623</v>
      </c>
    </row>
    <row r="306" spans="2:8" ht="28.15" customHeight="1" x14ac:dyDescent="0.25">
      <c r="B306" s="26">
        <f t="shared" si="4"/>
        <v>292</v>
      </c>
      <c r="C306" s="27">
        <f>IF(Tableau3[[#This Row],[Échéance (mois)]]="","",EOMONTH(C305,1))</f>
        <v>52840</v>
      </c>
      <c r="D306" s="34">
        <f>IF(Tableau3[[#This Row],[Échéance (mois)]]="","",H305)</f>
        <v>8942.583102390623</v>
      </c>
      <c r="E306" s="35">
        <f>IF(Tableau3[[#This Row],[Échéance (mois)]]="","",$H$8)</f>
        <v>999.84081559087281</v>
      </c>
      <c r="F306" s="34">
        <f>IF(Tableau3[[#This Row],[Échéance (mois)]]="","",Tableau3[[#This Row],[Capital amorti]]*$C$8%/12)</f>
        <v>11.17822887798828</v>
      </c>
      <c r="G306" s="35">
        <f>IF(Tableau3[[#This Row],[Échéance (mois)]]="","",Tableau3[[#This Row],[Mensualité]]-Tableau3[[#This Row],[Intérêt]])</f>
        <v>988.66258671288449</v>
      </c>
      <c r="H306" s="34">
        <f>IF(Tableau3[[#This Row],[Échéance (mois)]]="","",Tableau3[[#This Row],[Capital amorti]]-Tableau3[[#This Row],[Capital]])</f>
        <v>7953.9205156777389</v>
      </c>
    </row>
    <row r="307" spans="2:8" ht="28.15" customHeight="1" x14ac:dyDescent="0.25">
      <c r="B307" s="26">
        <f t="shared" si="4"/>
        <v>293</v>
      </c>
      <c r="C307" s="27">
        <f>IF(Tableau3[[#This Row],[Échéance (mois)]]="","",EOMONTH(C306,1))</f>
        <v>52870</v>
      </c>
      <c r="D307" s="34">
        <f>IF(Tableau3[[#This Row],[Échéance (mois)]]="","",H306)</f>
        <v>7953.9205156777389</v>
      </c>
      <c r="E307" s="35">
        <f>IF(Tableau3[[#This Row],[Échéance (mois)]]="","",$H$8)</f>
        <v>999.84081559087281</v>
      </c>
      <c r="F307" s="34">
        <f>IF(Tableau3[[#This Row],[Échéance (mois)]]="","",Tableau3[[#This Row],[Capital amorti]]*$C$8%/12)</f>
        <v>9.9424006445971731</v>
      </c>
      <c r="G307" s="35">
        <f>IF(Tableau3[[#This Row],[Échéance (mois)]]="","",Tableau3[[#This Row],[Mensualité]]-Tableau3[[#This Row],[Intérêt]])</f>
        <v>989.89841494627558</v>
      </c>
      <c r="H307" s="34">
        <f>IF(Tableau3[[#This Row],[Échéance (mois)]]="","",Tableau3[[#This Row],[Capital amorti]]-Tableau3[[#This Row],[Capital]])</f>
        <v>6964.0221007314631</v>
      </c>
    </row>
    <row r="308" spans="2:8" ht="28.15" customHeight="1" x14ac:dyDescent="0.25">
      <c r="B308" s="26">
        <f t="shared" si="4"/>
        <v>294</v>
      </c>
      <c r="C308" s="27">
        <f>IF(Tableau3[[#This Row],[Échéance (mois)]]="","",EOMONTH(C307,1))</f>
        <v>52901</v>
      </c>
      <c r="D308" s="34">
        <f>IF(Tableau3[[#This Row],[Échéance (mois)]]="","",H307)</f>
        <v>6964.0221007314631</v>
      </c>
      <c r="E308" s="35">
        <f>IF(Tableau3[[#This Row],[Échéance (mois)]]="","",$H$8)</f>
        <v>999.84081559087281</v>
      </c>
      <c r="F308" s="34">
        <f>IF(Tableau3[[#This Row],[Échéance (mois)]]="","",Tableau3[[#This Row],[Capital amorti]]*$C$8%/12)</f>
        <v>8.7050276259143278</v>
      </c>
      <c r="G308" s="35">
        <f>IF(Tableau3[[#This Row],[Échéance (mois)]]="","",Tableau3[[#This Row],[Mensualité]]-Tableau3[[#This Row],[Intérêt]])</f>
        <v>991.13578796495847</v>
      </c>
      <c r="H308" s="34">
        <f>IF(Tableau3[[#This Row],[Échéance (mois)]]="","",Tableau3[[#This Row],[Capital amorti]]-Tableau3[[#This Row],[Capital]])</f>
        <v>5972.8863127665045</v>
      </c>
    </row>
    <row r="309" spans="2:8" ht="28.15" customHeight="1" x14ac:dyDescent="0.25">
      <c r="B309" s="26">
        <f t="shared" si="4"/>
        <v>295</v>
      </c>
      <c r="C309" s="27">
        <f>IF(Tableau3[[#This Row],[Échéance (mois)]]="","",EOMONTH(C308,1))</f>
        <v>52931</v>
      </c>
      <c r="D309" s="34">
        <f>IF(Tableau3[[#This Row],[Échéance (mois)]]="","",H308)</f>
        <v>5972.8863127665045</v>
      </c>
      <c r="E309" s="35">
        <f>IF(Tableau3[[#This Row],[Échéance (mois)]]="","",$H$8)</f>
        <v>999.84081559087281</v>
      </c>
      <c r="F309" s="34">
        <f>IF(Tableau3[[#This Row],[Échéance (mois)]]="","",Tableau3[[#This Row],[Capital amorti]]*$C$8%/12)</f>
        <v>7.4661078909581304</v>
      </c>
      <c r="G309" s="35">
        <f>IF(Tableau3[[#This Row],[Échéance (mois)]]="","",Tableau3[[#This Row],[Mensualité]]-Tableau3[[#This Row],[Intérêt]])</f>
        <v>992.37470769991467</v>
      </c>
      <c r="H309" s="34">
        <f>IF(Tableau3[[#This Row],[Échéance (mois)]]="","",Tableau3[[#This Row],[Capital amorti]]-Tableau3[[#This Row],[Capital]])</f>
        <v>4980.5116050665902</v>
      </c>
    </row>
    <row r="310" spans="2:8" ht="28.15" customHeight="1" x14ac:dyDescent="0.25">
      <c r="B310" s="26">
        <f t="shared" si="4"/>
        <v>296</v>
      </c>
      <c r="C310" s="27">
        <f>IF(Tableau3[[#This Row],[Échéance (mois)]]="","",EOMONTH(C309,1))</f>
        <v>52962</v>
      </c>
      <c r="D310" s="34">
        <f>IF(Tableau3[[#This Row],[Échéance (mois)]]="","",H309)</f>
        <v>4980.5116050665902</v>
      </c>
      <c r="E310" s="35">
        <f>IF(Tableau3[[#This Row],[Échéance (mois)]]="","",$H$8)</f>
        <v>999.84081559087281</v>
      </c>
      <c r="F310" s="34">
        <f>IF(Tableau3[[#This Row],[Échéance (mois)]]="","",Tableau3[[#This Row],[Capital amorti]]*$C$8%/12)</f>
        <v>6.2256395063332377</v>
      </c>
      <c r="G310" s="35">
        <f>IF(Tableau3[[#This Row],[Échéance (mois)]]="","",Tableau3[[#This Row],[Mensualité]]-Tableau3[[#This Row],[Intérêt]])</f>
        <v>993.6151760845396</v>
      </c>
      <c r="H310" s="34">
        <f>IF(Tableau3[[#This Row],[Échéance (mois)]]="","",Tableau3[[#This Row],[Capital amorti]]-Tableau3[[#This Row],[Capital]])</f>
        <v>3986.8964289820506</v>
      </c>
    </row>
    <row r="311" spans="2:8" ht="28.15" customHeight="1" x14ac:dyDescent="0.25">
      <c r="B311" s="26">
        <f t="shared" si="4"/>
        <v>297</v>
      </c>
      <c r="C311" s="27">
        <f>IF(Tableau3[[#This Row],[Échéance (mois)]]="","",EOMONTH(C310,1))</f>
        <v>52993</v>
      </c>
      <c r="D311" s="34">
        <f>IF(Tableau3[[#This Row],[Échéance (mois)]]="","",H310)</f>
        <v>3986.8964289820506</v>
      </c>
      <c r="E311" s="35">
        <f>IF(Tableau3[[#This Row],[Échéance (mois)]]="","",$H$8)</f>
        <v>999.84081559087281</v>
      </c>
      <c r="F311" s="34">
        <f>IF(Tableau3[[#This Row],[Échéance (mois)]]="","",Tableau3[[#This Row],[Capital amorti]]*$C$8%/12)</f>
        <v>4.983620536227563</v>
      </c>
      <c r="G311" s="35">
        <f>IF(Tableau3[[#This Row],[Échéance (mois)]]="","",Tableau3[[#This Row],[Mensualité]]-Tableau3[[#This Row],[Intérêt]])</f>
        <v>994.85719505464522</v>
      </c>
      <c r="H311" s="34">
        <f>IF(Tableau3[[#This Row],[Échéance (mois)]]="","",Tableau3[[#This Row],[Capital amorti]]-Tableau3[[#This Row],[Capital]])</f>
        <v>2992.0392339274053</v>
      </c>
    </row>
    <row r="312" spans="2:8" ht="28.15" customHeight="1" x14ac:dyDescent="0.25">
      <c r="B312" s="26">
        <f t="shared" si="4"/>
        <v>298</v>
      </c>
      <c r="C312" s="27">
        <f>IF(Tableau3[[#This Row],[Échéance (mois)]]="","",EOMONTH(C311,1))</f>
        <v>53021</v>
      </c>
      <c r="D312" s="34">
        <f>IF(Tableau3[[#This Row],[Échéance (mois)]]="","",H311)</f>
        <v>2992.0392339274053</v>
      </c>
      <c r="E312" s="35">
        <f>IF(Tableau3[[#This Row],[Échéance (mois)]]="","",$H$8)</f>
        <v>999.84081559087281</v>
      </c>
      <c r="F312" s="34">
        <f>IF(Tableau3[[#This Row],[Échéance (mois)]]="","",Tableau3[[#This Row],[Capital amorti]]*$C$8%/12)</f>
        <v>3.740049042409257</v>
      </c>
      <c r="G312" s="35">
        <f>IF(Tableau3[[#This Row],[Échéance (mois)]]="","",Tableau3[[#This Row],[Mensualité]]-Tableau3[[#This Row],[Intérêt]])</f>
        <v>996.10076654846353</v>
      </c>
      <c r="H312" s="34">
        <f>IF(Tableau3[[#This Row],[Échéance (mois)]]="","",Tableau3[[#This Row],[Capital amorti]]-Tableau3[[#This Row],[Capital]])</f>
        <v>1995.9384673789418</v>
      </c>
    </row>
    <row r="313" spans="2:8" ht="28.15" customHeight="1" x14ac:dyDescent="0.25">
      <c r="B313" s="26">
        <f t="shared" si="4"/>
        <v>299</v>
      </c>
      <c r="C313" s="27">
        <f>IF(Tableau3[[#This Row],[Échéance (mois)]]="","",EOMONTH(C312,1))</f>
        <v>53052</v>
      </c>
      <c r="D313" s="34">
        <f>IF(Tableau3[[#This Row],[Échéance (mois)]]="","",H312)</f>
        <v>1995.9384673789418</v>
      </c>
      <c r="E313" s="35">
        <f>IF(Tableau3[[#This Row],[Échéance (mois)]]="","",$H$8)</f>
        <v>999.84081559087281</v>
      </c>
      <c r="F313" s="34">
        <f>IF(Tableau3[[#This Row],[Échéance (mois)]]="","",Tableau3[[#This Row],[Capital amorti]]*$C$8%/12)</f>
        <v>2.4949230842236774</v>
      </c>
      <c r="G313" s="35">
        <f>IF(Tableau3[[#This Row],[Échéance (mois)]]="","",Tableau3[[#This Row],[Mensualité]]-Tableau3[[#This Row],[Intérêt]])</f>
        <v>997.34589250664908</v>
      </c>
      <c r="H313" s="34">
        <f>IF(Tableau3[[#This Row],[Échéance (mois)]]="","",Tableau3[[#This Row],[Capital amorti]]-Tableau3[[#This Row],[Capital]])</f>
        <v>998.59257487229274</v>
      </c>
    </row>
    <row r="314" spans="2:8" ht="28.15" customHeight="1" x14ac:dyDescent="0.25">
      <c r="B314" s="26">
        <f t="shared" si="4"/>
        <v>300</v>
      </c>
      <c r="C314" s="27">
        <f>IF(Tableau3[[#This Row],[Échéance (mois)]]="","",EOMONTH(C313,1))</f>
        <v>53082</v>
      </c>
      <c r="D314" s="34">
        <f>IF(Tableau3[[#This Row],[Échéance (mois)]]="","",H313)</f>
        <v>998.59257487229274</v>
      </c>
      <c r="E314" s="35">
        <f>IF(Tableau3[[#This Row],[Échéance (mois)]]="","",$H$8)</f>
        <v>999.84081559087281</v>
      </c>
      <c r="F314" s="34">
        <f>IF(Tableau3[[#This Row],[Échéance (mois)]]="","",Tableau3[[#This Row],[Capital amorti]]*$C$8%/12)</f>
        <v>1.2482407185903659</v>
      </c>
      <c r="G314" s="35">
        <f>IF(Tableau3[[#This Row],[Échéance (mois)]]="","",Tableau3[[#This Row],[Mensualité]]-Tableau3[[#This Row],[Intérêt]])</f>
        <v>998.5925748722824</v>
      </c>
      <c r="H314" s="34">
        <f>IF(Tableau3[[#This Row],[Échéance (mois)]]="","",Tableau3[[#This Row],[Capital amorti]]-Tableau3[[#This Row],[Capital]])</f>
        <v>1.0345502232667059E-11</v>
      </c>
    </row>
    <row r="315" spans="2:8" ht="28.15" customHeight="1" x14ac:dyDescent="0.25">
      <c r="B315" s="26" t="str">
        <f t="shared" si="4"/>
        <v/>
      </c>
      <c r="C315" s="27" t="str">
        <f>IF(Tableau3[[#This Row],[Échéance (mois)]]="","",EOMONTH(C314,1))</f>
        <v/>
      </c>
      <c r="D315" s="34" t="str">
        <f>IF(Tableau3[[#This Row],[Échéance (mois)]]="","",H314)</f>
        <v/>
      </c>
      <c r="E315" s="35" t="str">
        <f>IF(Tableau3[[#This Row],[Échéance (mois)]]="","",$H$8)</f>
        <v/>
      </c>
      <c r="F315" s="34" t="str">
        <f>IF(Tableau3[[#This Row],[Échéance (mois)]]="","",Tableau3[[#This Row],[Capital amorti]]*$C$8%/12)</f>
        <v/>
      </c>
      <c r="G315" s="35" t="str">
        <f>IF(Tableau3[[#This Row],[Échéance (mois)]]="","",Tableau3[[#This Row],[Mensualité]]-Tableau3[[#This Row],[Intérêt]])</f>
        <v/>
      </c>
      <c r="H315" s="34" t="str">
        <f>IF(Tableau3[[#This Row],[Échéance (mois)]]="","",Tableau3[[#This Row],[Capital amorti]]-Tableau3[[#This Row],[Capital]])</f>
        <v/>
      </c>
    </row>
    <row r="316" spans="2:8" ht="28.15" customHeight="1" x14ac:dyDescent="0.25">
      <c r="B316" s="26" t="str">
        <f t="shared" si="4"/>
        <v/>
      </c>
      <c r="C316" s="27" t="str">
        <f>IF(Tableau3[[#This Row],[Échéance (mois)]]="","",EOMONTH(C315,1))</f>
        <v/>
      </c>
      <c r="D316" s="34" t="str">
        <f>IF(Tableau3[[#This Row],[Échéance (mois)]]="","",H315)</f>
        <v/>
      </c>
      <c r="E316" s="35" t="str">
        <f>IF(Tableau3[[#This Row],[Échéance (mois)]]="","",$H$8)</f>
        <v/>
      </c>
      <c r="F316" s="34" t="str">
        <f>IF(Tableau3[[#This Row],[Échéance (mois)]]="","",Tableau3[[#This Row],[Capital amorti]]*$C$8%/12)</f>
        <v/>
      </c>
      <c r="G316" s="35" t="str">
        <f>IF(Tableau3[[#This Row],[Échéance (mois)]]="","",Tableau3[[#This Row],[Mensualité]]-Tableau3[[#This Row],[Intérêt]])</f>
        <v/>
      </c>
      <c r="H316" s="34" t="str">
        <f>IF(Tableau3[[#This Row],[Échéance (mois)]]="","",Tableau3[[#This Row],[Capital amorti]]-Tableau3[[#This Row],[Capital]])</f>
        <v/>
      </c>
    </row>
    <row r="317" spans="2:8" ht="28.15" customHeight="1" x14ac:dyDescent="0.25">
      <c r="B317" s="26" t="str">
        <f t="shared" si="4"/>
        <v/>
      </c>
      <c r="C317" s="27" t="str">
        <f>IF(Tableau3[[#This Row],[Échéance (mois)]]="","",EOMONTH(C316,1))</f>
        <v/>
      </c>
      <c r="D317" s="34" t="str">
        <f>IF(Tableau3[[#This Row],[Échéance (mois)]]="","",H316)</f>
        <v/>
      </c>
      <c r="E317" s="35" t="str">
        <f>IF(Tableau3[[#This Row],[Échéance (mois)]]="","",$H$8)</f>
        <v/>
      </c>
      <c r="F317" s="34" t="str">
        <f>IF(Tableau3[[#This Row],[Échéance (mois)]]="","",Tableau3[[#This Row],[Capital amorti]]*$C$8%/12)</f>
        <v/>
      </c>
      <c r="G317" s="35" t="str">
        <f>IF(Tableau3[[#This Row],[Échéance (mois)]]="","",Tableau3[[#This Row],[Mensualité]]-Tableau3[[#This Row],[Intérêt]])</f>
        <v/>
      </c>
      <c r="H317" s="34" t="str">
        <f>IF(Tableau3[[#This Row],[Échéance (mois)]]="","",Tableau3[[#This Row],[Capital amorti]]-Tableau3[[#This Row],[Capital]])</f>
        <v/>
      </c>
    </row>
    <row r="318" spans="2:8" ht="28.15" customHeight="1" x14ac:dyDescent="0.25">
      <c r="B318" s="26" t="str">
        <f t="shared" si="4"/>
        <v/>
      </c>
      <c r="C318" s="27" t="str">
        <f>IF(Tableau3[[#This Row],[Échéance (mois)]]="","",EOMONTH(C317,1))</f>
        <v/>
      </c>
      <c r="D318" s="34" t="str">
        <f>IF(Tableau3[[#This Row],[Échéance (mois)]]="","",H317)</f>
        <v/>
      </c>
      <c r="E318" s="35" t="str">
        <f>IF(Tableau3[[#This Row],[Échéance (mois)]]="","",$H$8)</f>
        <v/>
      </c>
      <c r="F318" s="34" t="str">
        <f>IF(Tableau3[[#This Row],[Échéance (mois)]]="","",Tableau3[[#This Row],[Capital amorti]]*$C$8%/12)</f>
        <v/>
      </c>
      <c r="G318" s="35" t="str">
        <f>IF(Tableau3[[#This Row],[Échéance (mois)]]="","",Tableau3[[#This Row],[Mensualité]]-Tableau3[[#This Row],[Intérêt]])</f>
        <v/>
      </c>
      <c r="H318" s="34" t="str">
        <f>IF(Tableau3[[#This Row],[Échéance (mois)]]="","",Tableau3[[#This Row],[Capital amorti]]-Tableau3[[#This Row],[Capital]])</f>
        <v/>
      </c>
    </row>
    <row r="319" spans="2:8" ht="28.15" customHeight="1" x14ac:dyDescent="0.25">
      <c r="B319" s="26" t="str">
        <f t="shared" si="4"/>
        <v/>
      </c>
      <c r="C319" s="27" t="str">
        <f>IF(Tableau3[[#This Row],[Échéance (mois)]]="","",EOMONTH(C318,1))</f>
        <v/>
      </c>
      <c r="D319" s="34" t="str">
        <f>IF(Tableau3[[#This Row],[Échéance (mois)]]="","",H318)</f>
        <v/>
      </c>
      <c r="E319" s="35" t="str">
        <f>IF(Tableau3[[#This Row],[Échéance (mois)]]="","",$H$8)</f>
        <v/>
      </c>
      <c r="F319" s="34" t="str">
        <f>IF(Tableau3[[#This Row],[Échéance (mois)]]="","",Tableau3[[#This Row],[Capital amorti]]*$C$8%/12)</f>
        <v/>
      </c>
      <c r="G319" s="35" t="str">
        <f>IF(Tableau3[[#This Row],[Échéance (mois)]]="","",Tableau3[[#This Row],[Mensualité]]-Tableau3[[#This Row],[Intérêt]])</f>
        <v/>
      </c>
      <c r="H319" s="34" t="str">
        <f>IF(Tableau3[[#This Row],[Échéance (mois)]]="","",Tableau3[[#This Row],[Capital amorti]]-Tableau3[[#This Row],[Capital]])</f>
        <v/>
      </c>
    </row>
    <row r="320" spans="2:8" ht="28.15" customHeight="1" x14ac:dyDescent="0.25">
      <c r="B320" s="26" t="str">
        <f t="shared" si="4"/>
        <v/>
      </c>
      <c r="C320" s="27" t="str">
        <f>IF(Tableau3[[#This Row],[Échéance (mois)]]="","",EOMONTH(C319,1))</f>
        <v/>
      </c>
      <c r="D320" s="34" t="str">
        <f>IF(Tableau3[[#This Row],[Échéance (mois)]]="","",H319)</f>
        <v/>
      </c>
      <c r="E320" s="35" t="str">
        <f>IF(Tableau3[[#This Row],[Échéance (mois)]]="","",$H$8)</f>
        <v/>
      </c>
      <c r="F320" s="34" t="str">
        <f>IF(Tableau3[[#This Row],[Échéance (mois)]]="","",Tableau3[[#This Row],[Capital amorti]]*$C$8%/12)</f>
        <v/>
      </c>
      <c r="G320" s="35" t="str">
        <f>IF(Tableau3[[#This Row],[Échéance (mois)]]="","",Tableau3[[#This Row],[Mensualité]]-Tableau3[[#This Row],[Intérêt]])</f>
        <v/>
      </c>
      <c r="H320" s="34" t="str">
        <f>IF(Tableau3[[#This Row],[Échéance (mois)]]="","",Tableau3[[#This Row],[Capital amorti]]-Tableau3[[#This Row],[Capital]])</f>
        <v/>
      </c>
    </row>
    <row r="321" spans="2:8" ht="28.15" customHeight="1" x14ac:dyDescent="0.25">
      <c r="B321" s="26" t="str">
        <f t="shared" si="4"/>
        <v/>
      </c>
      <c r="C321" s="27" t="str">
        <f>IF(Tableau3[[#This Row],[Échéance (mois)]]="","",EOMONTH(C320,1))</f>
        <v/>
      </c>
      <c r="D321" s="34" t="str">
        <f>IF(Tableau3[[#This Row],[Échéance (mois)]]="","",H320)</f>
        <v/>
      </c>
      <c r="E321" s="35" t="str">
        <f>IF(Tableau3[[#This Row],[Échéance (mois)]]="","",$H$8)</f>
        <v/>
      </c>
      <c r="F321" s="34" t="str">
        <f>IF(Tableau3[[#This Row],[Échéance (mois)]]="","",Tableau3[[#This Row],[Capital amorti]]*$C$8%/12)</f>
        <v/>
      </c>
      <c r="G321" s="35" t="str">
        <f>IF(Tableau3[[#This Row],[Échéance (mois)]]="","",Tableau3[[#This Row],[Mensualité]]-Tableau3[[#This Row],[Intérêt]])</f>
        <v/>
      </c>
      <c r="H321" s="34" t="str">
        <f>IF(Tableau3[[#This Row],[Échéance (mois)]]="","",Tableau3[[#This Row],[Capital amorti]]-Tableau3[[#This Row],[Capital]])</f>
        <v/>
      </c>
    </row>
    <row r="322" spans="2:8" ht="28.15" customHeight="1" x14ac:dyDescent="0.25">
      <c r="B322" s="26" t="str">
        <f t="shared" si="4"/>
        <v/>
      </c>
      <c r="C322" s="27" t="str">
        <f>IF(Tableau3[[#This Row],[Échéance (mois)]]="","",EOMONTH(C321,1))</f>
        <v/>
      </c>
      <c r="D322" s="34" t="str">
        <f>IF(Tableau3[[#This Row],[Échéance (mois)]]="","",H321)</f>
        <v/>
      </c>
      <c r="E322" s="35" t="str">
        <f>IF(Tableau3[[#This Row],[Échéance (mois)]]="","",$H$8)</f>
        <v/>
      </c>
      <c r="F322" s="34" t="str">
        <f>IF(Tableau3[[#This Row],[Échéance (mois)]]="","",Tableau3[[#This Row],[Capital amorti]]*$C$8%/12)</f>
        <v/>
      </c>
      <c r="G322" s="35" t="str">
        <f>IF(Tableau3[[#This Row],[Échéance (mois)]]="","",Tableau3[[#This Row],[Mensualité]]-Tableau3[[#This Row],[Intérêt]])</f>
        <v/>
      </c>
      <c r="H322" s="34" t="str">
        <f>IF(Tableau3[[#This Row],[Échéance (mois)]]="","",Tableau3[[#This Row],[Capital amorti]]-Tableau3[[#This Row],[Capital]])</f>
        <v/>
      </c>
    </row>
    <row r="323" spans="2:8" ht="28.15" customHeight="1" x14ac:dyDescent="0.25">
      <c r="B323" s="26" t="str">
        <f t="shared" si="4"/>
        <v/>
      </c>
      <c r="C323" s="27" t="str">
        <f>IF(Tableau3[[#This Row],[Échéance (mois)]]="","",EOMONTH(C322,1))</f>
        <v/>
      </c>
      <c r="D323" s="34" t="str">
        <f>IF(Tableau3[[#This Row],[Échéance (mois)]]="","",H322)</f>
        <v/>
      </c>
      <c r="E323" s="35" t="str">
        <f>IF(Tableau3[[#This Row],[Échéance (mois)]]="","",$H$8)</f>
        <v/>
      </c>
      <c r="F323" s="34" t="str">
        <f>IF(Tableau3[[#This Row],[Échéance (mois)]]="","",Tableau3[[#This Row],[Capital amorti]]*$C$8%/12)</f>
        <v/>
      </c>
      <c r="G323" s="35" t="str">
        <f>IF(Tableau3[[#This Row],[Échéance (mois)]]="","",Tableau3[[#This Row],[Mensualité]]-Tableau3[[#This Row],[Intérêt]])</f>
        <v/>
      </c>
      <c r="H323" s="34" t="str">
        <f>IF(Tableau3[[#This Row],[Échéance (mois)]]="","",Tableau3[[#This Row],[Capital amorti]]-Tableau3[[#This Row],[Capital]])</f>
        <v/>
      </c>
    </row>
    <row r="324" spans="2:8" ht="28.15" customHeight="1" x14ac:dyDescent="0.25">
      <c r="B324" s="26" t="str">
        <f t="shared" si="4"/>
        <v/>
      </c>
      <c r="C324" s="27" t="str">
        <f>IF(Tableau3[[#This Row],[Échéance (mois)]]="","",EOMONTH(C323,1))</f>
        <v/>
      </c>
      <c r="D324" s="34" t="str">
        <f>IF(Tableau3[[#This Row],[Échéance (mois)]]="","",H323)</f>
        <v/>
      </c>
      <c r="E324" s="35" t="str">
        <f>IF(Tableau3[[#This Row],[Échéance (mois)]]="","",$H$8)</f>
        <v/>
      </c>
      <c r="F324" s="34" t="str">
        <f>IF(Tableau3[[#This Row],[Échéance (mois)]]="","",Tableau3[[#This Row],[Capital amorti]]*$C$8%/12)</f>
        <v/>
      </c>
      <c r="G324" s="35" t="str">
        <f>IF(Tableau3[[#This Row],[Échéance (mois)]]="","",Tableau3[[#This Row],[Mensualité]]-Tableau3[[#This Row],[Intérêt]])</f>
        <v/>
      </c>
      <c r="H324" s="34" t="str">
        <f>IF(Tableau3[[#This Row],[Échéance (mois)]]="","",Tableau3[[#This Row],[Capital amorti]]-Tableau3[[#This Row],[Capital]])</f>
        <v/>
      </c>
    </row>
    <row r="325" spans="2:8" ht="28.15" customHeight="1" x14ac:dyDescent="0.25">
      <c r="B325" s="26" t="str">
        <f t="shared" si="4"/>
        <v/>
      </c>
      <c r="C325" s="27" t="str">
        <f>IF(Tableau3[[#This Row],[Échéance (mois)]]="","",EOMONTH(C324,1))</f>
        <v/>
      </c>
      <c r="D325" s="34" t="str">
        <f>IF(Tableau3[[#This Row],[Échéance (mois)]]="","",H324)</f>
        <v/>
      </c>
      <c r="E325" s="35" t="str">
        <f>IF(Tableau3[[#This Row],[Échéance (mois)]]="","",$H$8)</f>
        <v/>
      </c>
      <c r="F325" s="34" t="str">
        <f>IF(Tableau3[[#This Row],[Échéance (mois)]]="","",Tableau3[[#This Row],[Capital amorti]]*$C$8%/12)</f>
        <v/>
      </c>
      <c r="G325" s="35" t="str">
        <f>IF(Tableau3[[#This Row],[Échéance (mois)]]="","",Tableau3[[#This Row],[Mensualité]]-Tableau3[[#This Row],[Intérêt]])</f>
        <v/>
      </c>
      <c r="H325" s="34" t="str">
        <f>IF(Tableau3[[#This Row],[Échéance (mois)]]="","",Tableau3[[#This Row],[Capital amorti]]-Tableau3[[#This Row],[Capital]])</f>
        <v/>
      </c>
    </row>
    <row r="326" spans="2:8" ht="28.15" customHeight="1" x14ac:dyDescent="0.25">
      <c r="B326" s="26" t="str">
        <f t="shared" si="4"/>
        <v/>
      </c>
      <c r="C326" s="27" t="str">
        <f>IF(Tableau3[[#This Row],[Échéance (mois)]]="","",EOMONTH(C325,1))</f>
        <v/>
      </c>
      <c r="D326" s="34" t="str">
        <f>IF(Tableau3[[#This Row],[Échéance (mois)]]="","",H325)</f>
        <v/>
      </c>
      <c r="E326" s="35" t="str">
        <f>IF(Tableau3[[#This Row],[Échéance (mois)]]="","",$H$8)</f>
        <v/>
      </c>
      <c r="F326" s="34" t="str">
        <f>IF(Tableau3[[#This Row],[Échéance (mois)]]="","",Tableau3[[#This Row],[Capital amorti]]*$C$8%/12)</f>
        <v/>
      </c>
      <c r="G326" s="35" t="str">
        <f>IF(Tableau3[[#This Row],[Échéance (mois)]]="","",Tableau3[[#This Row],[Mensualité]]-Tableau3[[#This Row],[Intérêt]])</f>
        <v/>
      </c>
      <c r="H326" s="34" t="str">
        <f>IF(Tableau3[[#This Row],[Échéance (mois)]]="","",Tableau3[[#This Row],[Capital amorti]]-Tableau3[[#This Row],[Capital]])</f>
        <v/>
      </c>
    </row>
    <row r="327" spans="2:8" ht="28.15" customHeight="1" x14ac:dyDescent="0.25">
      <c r="B327" s="26" t="str">
        <f t="shared" si="4"/>
        <v/>
      </c>
      <c r="C327" s="27" t="str">
        <f>IF(Tableau3[[#This Row],[Échéance (mois)]]="","",EOMONTH(C326,1))</f>
        <v/>
      </c>
      <c r="D327" s="34" t="str">
        <f>IF(Tableau3[[#This Row],[Échéance (mois)]]="","",H326)</f>
        <v/>
      </c>
      <c r="E327" s="35" t="str">
        <f>IF(Tableau3[[#This Row],[Échéance (mois)]]="","",$H$8)</f>
        <v/>
      </c>
      <c r="F327" s="34" t="str">
        <f>IF(Tableau3[[#This Row],[Échéance (mois)]]="","",Tableau3[[#This Row],[Capital amorti]]*$C$8%/12)</f>
        <v/>
      </c>
      <c r="G327" s="35" t="str">
        <f>IF(Tableau3[[#This Row],[Échéance (mois)]]="","",Tableau3[[#This Row],[Mensualité]]-Tableau3[[#This Row],[Intérêt]])</f>
        <v/>
      </c>
      <c r="H327" s="34" t="str">
        <f>IF(Tableau3[[#This Row],[Échéance (mois)]]="","",Tableau3[[#This Row],[Capital amorti]]-Tableau3[[#This Row],[Capital]])</f>
        <v/>
      </c>
    </row>
    <row r="328" spans="2:8" ht="28.15" customHeight="1" x14ac:dyDescent="0.25">
      <c r="B328" s="26" t="str">
        <f t="shared" si="4"/>
        <v/>
      </c>
      <c r="C328" s="27" t="str">
        <f>IF(Tableau3[[#This Row],[Échéance (mois)]]="","",EOMONTH(C327,1))</f>
        <v/>
      </c>
      <c r="D328" s="34" t="str">
        <f>IF(Tableau3[[#This Row],[Échéance (mois)]]="","",H327)</f>
        <v/>
      </c>
      <c r="E328" s="35" t="str">
        <f>IF(Tableau3[[#This Row],[Échéance (mois)]]="","",$H$8)</f>
        <v/>
      </c>
      <c r="F328" s="34" t="str">
        <f>IF(Tableau3[[#This Row],[Échéance (mois)]]="","",Tableau3[[#This Row],[Capital amorti]]*$C$8%/12)</f>
        <v/>
      </c>
      <c r="G328" s="35" t="str">
        <f>IF(Tableau3[[#This Row],[Échéance (mois)]]="","",Tableau3[[#This Row],[Mensualité]]-Tableau3[[#This Row],[Intérêt]])</f>
        <v/>
      </c>
      <c r="H328" s="34" t="str">
        <f>IF(Tableau3[[#This Row],[Échéance (mois)]]="","",Tableau3[[#This Row],[Capital amorti]]-Tableau3[[#This Row],[Capital]])</f>
        <v/>
      </c>
    </row>
    <row r="329" spans="2:8" ht="28.15" customHeight="1" x14ac:dyDescent="0.25">
      <c r="B329" s="26" t="str">
        <f t="shared" si="4"/>
        <v/>
      </c>
      <c r="C329" s="27" t="str">
        <f>IF(Tableau3[[#This Row],[Échéance (mois)]]="","",EOMONTH(C328,1))</f>
        <v/>
      </c>
      <c r="D329" s="34" t="str">
        <f>IF(Tableau3[[#This Row],[Échéance (mois)]]="","",H328)</f>
        <v/>
      </c>
      <c r="E329" s="35" t="str">
        <f>IF(Tableau3[[#This Row],[Échéance (mois)]]="","",$H$8)</f>
        <v/>
      </c>
      <c r="F329" s="34" t="str">
        <f>IF(Tableau3[[#This Row],[Échéance (mois)]]="","",Tableau3[[#This Row],[Capital amorti]]*$C$8%/12)</f>
        <v/>
      </c>
      <c r="G329" s="35" t="str">
        <f>IF(Tableau3[[#This Row],[Échéance (mois)]]="","",Tableau3[[#This Row],[Mensualité]]-Tableau3[[#This Row],[Intérêt]])</f>
        <v/>
      </c>
      <c r="H329" s="34" t="str">
        <f>IF(Tableau3[[#This Row],[Échéance (mois)]]="","",Tableau3[[#This Row],[Capital amorti]]-Tableau3[[#This Row],[Capital]])</f>
        <v/>
      </c>
    </row>
    <row r="330" spans="2:8" ht="28.15" customHeight="1" x14ac:dyDescent="0.25">
      <c r="B330" s="26" t="str">
        <f t="shared" si="4"/>
        <v/>
      </c>
      <c r="C330" s="27" t="str">
        <f>IF(Tableau3[[#This Row],[Échéance (mois)]]="","",EOMONTH(C329,1))</f>
        <v/>
      </c>
      <c r="D330" s="34" t="str">
        <f>IF(Tableau3[[#This Row],[Échéance (mois)]]="","",H329)</f>
        <v/>
      </c>
      <c r="E330" s="35" t="str">
        <f>IF(Tableau3[[#This Row],[Échéance (mois)]]="","",$H$8)</f>
        <v/>
      </c>
      <c r="F330" s="34" t="str">
        <f>IF(Tableau3[[#This Row],[Échéance (mois)]]="","",Tableau3[[#This Row],[Capital amorti]]*$C$8%/12)</f>
        <v/>
      </c>
      <c r="G330" s="35" t="str">
        <f>IF(Tableau3[[#This Row],[Échéance (mois)]]="","",Tableau3[[#This Row],[Mensualité]]-Tableau3[[#This Row],[Intérêt]])</f>
        <v/>
      </c>
      <c r="H330" s="34" t="str">
        <f>IF(Tableau3[[#This Row],[Échéance (mois)]]="","",Tableau3[[#This Row],[Capital amorti]]-Tableau3[[#This Row],[Capital]])</f>
        <v/>
      </c>
    </row>
    <row r="331" spans="2:8" ht="28.15" customHeight="1" x14ac:dyDescent="0.25">
      <c r="B331" s="26" t="str">
        <f t="shared" si="4"/>
        <v/>
      </c>
      <c r="C331" s="27" t="str">
        <f>IF(Tableau3[[#This Row],[Échéance (mois)]]="","",EOMONTH(C330,1))</f>
        <v/>
      </c>
      <c r="D331" s="34" t="str">
        <f>IF(Tableau3[[#This Row],[Échéance (mois)]]="","",H330)</f>
        <v/>
      </c>
      <c r="E331" s="35" t="str">
        <f>IF(Tableau3[[#This Row],[Échéance (mois)]]="","",$H$8)</f>
        <v/>
      </c>
      <c r="F331" s="34" t="str">
        <f>IF(Tableau3[[#This Row],[Échéance (mois)]]="","",Tableau3[[#This Row],[Capital amorti]]*$C$8%/12)</f>
        <v/>
      </c>
      <c r="G331" s="35" t="str">
        <f>IF(Tableau3[[#This Row],[Échéance (mois)]]="","",Tableau3[[#This Row],[Mensualité]]-Tableau3[[#This Row],[Intérêt]])</f>
        <v/>
      </c>
      <c r="H331" s="34" t="str">
        <f>IF(Tableau3[[#This Row],[Échéance (mois)]]="","",Tableau3[[#This Row],[Capital amorti]]-Tableau3[[#This Row],[Capital]])</f>
        <v/>
      </c>
    </row>
    <row r="332" spans="2:8" ht="28.15" customHeight="1" x14ac:dyDescent="0.25">
      <c r="B332" s="26" t="str">
        <f t="shared" si="4"/>
        <v/>
      </c>
      <c r="C332" s="27" t="str">
        <f>IF(Tableau3[[#This Row],[Échéance (mois)]]="","",EOMONTH(C331,1))</f>
        <v/>
      </c>
      <c r="D332" s="34" t="str">
        <f>IF(Tableau3[[#This Row],[Échéance (mois)]]="","",H331)</f>
        <v/>
      </c>
      <c r="E332" s="35" t="str">
        <f>IF(Tableau3[[#This Row],[Échéance (mois)]]="","",$H$8)</f>
        <v/>
      </c>
      <c r="F332" s="34" t="str">
        <f>IF(Tableau3[[#This Row],[Échéance (mois)]]="","",Tableau3[[#This Row],[Capital amorti]]*$C$8%/12)</f>
        <v/>
      </c>
      <c r="G332" s="35" t="str">
        <f>IF(Tableau3[[#This Row],[Échéance (mois)]]="","",Tableau3[[#This Row],[Mensualité]]-Tableau3[[#This Row],[Intérêt]])</f>
        <v/>
      </c>
      <c r="H332" s="34" t="str">
        <f>IF(Tableau3[[#This Row],[Échéance (mois)]]="","",Tableau3[[#This Row],[Capital amorti]]-Tableau3[[#This Row],[Capital]])</f>
        <v/>
      </c>
    </row>
    <row r="333" spans="2:8" ht="28.15" customHeight="1" x14ac:dyDescent="0.25">
      <c r="B333" s="26" t="str">
        <f t="shared" si="4"/>
        <v/>
      </c>
      <c r="C333" s="27" t="str">
        <f>IF(Tableau3[[#This Row],[Échéance (mois)]]="","",EOMONTH(C332,1))</f>
        <v/>
      </c>
      <c r="D333" s="34" t="str">
        <f>IF(Tableau3[[#This Row],[Échéance (mois)]]="","",H332)</f>
        <v/>
      </c>
      <c r="E333" s="35" t="str">
        <f>IF(Tableau3[[#This Row],[Échéance (mois)]]="","",$H$8)</f>
        <v/>
      </c>
      <c r="F333" s="34" t="str">
        <f>IF(Tableau3[[#This Row],[Échéance (mois)]]="","",Tableau3[[#This Row],[Capital amorti]]*$C$8%/12)</f>
        <v/>
      </c>
      <c r="G333" s="35" t="str">
        <f>IF(Tableau3[[#This Row],[Échéance (mois)]]="","",Tableau3[[#This Row],[Mensualité]]-Tableau3[[#This Row],[Intérêt]])</f>
        <v/>
      </c>
      <c r="H333" s="34" t="str">
        <f>IF(Tableau3[[#This Row],[Échéance (mois)]]="","",Tableau3[[#This Row],[Capital amorti]]-Tableau3[[#This Row],[Capital]])</f>
        <v/>
      </c>
    </row>
    <row r="334" spans="2:8" ht="28.15" customHeight="1" x14ac:dyDescent="0.25">
      <c r="B334" s="26" t="str">
        <f t="shared" si="4"/>
        <v/>
      </c>
      <c r="C334" s="27" t="str">
        <f>IF(Tableau3[[#This Row],[Échéance (mois)]]="","",EOMONTH(C333,1))</f>
        <v/>
      </c>
      <c r="D334" s="34" t="str">
        <f>IF(Tableau3[[#This Row],[Échéance (mois)]]="","",H333)</f>
        <v/>
      </c>
      <c r="E334" s="35" t="str">
        <f>IF(Tableau3[[#This Row],[Échéance (mois)]]="","",$H$8)</f>
        <v/>
      </c>
      <c r="F334" s="34" t="str">
        <f>IF(Tableau3[[#This Row],[Échéance (mois)]]="","",Tableau3[[#This Row],[Capital amorti]]*$C$8%/12)</f>
        <v/>
      </c>
      <c r="G334" s="35" t="str">
        <f>IF(Tableau3[[#This Row],[Échéance (mois)]]="","",Tableau3[[#This Row],[Mensualité]]-Tableau3[[#This Row],[Intérêt]])</f>
        <v/>
      </c>
      <c r="H334" s="34" t="str">
        <f>IF(Tableau3[[#This Row],[Échéance (mois)]]="","",Tableau3[[#This Row],[Capital amorti]]-Tableau3[[#This Row],[Capital]])</f>
        <v/>
      </c>
    </row>
    <row r="335" spans="2:8" ht="28.15" customHeight="1" x14ac:dyDescent="0.25">
      <c r="B335" s="26" t="str">
        <f t="shared" si="4"/>
        <v/>
      </c>
      <c r="C335" s="27" t="str">
        <f>IF(Tableau3[[#This Row],[Échéance (mois)]]="","",EOMONTH(C334,1))</f>
        <v/>
      </c>
      <c r="D335" s="34" t="str">
        <f>IF(Tableau3[[#This Row],[Échéance (mois)]]="","",H334)</f>
        <v/>
      </c>
      <c r="E335" s="35" t="str">
        <f>IF(Tableau3[[#This Row],[Échéance (mois)]]="","",$H$8)</f>
        <v/>
      </c>
      <c r="F335" s="34" t="str">
        <f>IF(Tableau3[[#This Row],[Échéance (mois)]]="","",Tableau3[[#This Row],[Capital amorti]]*$C$8%/12)</f>
        <v/>
      </c>
      <c r="G335" s="35" t="str">
        <f>IF(Tableau3[[#This Row],[Échéance (mois)]]="","",Tableau3[[#This Row],[Mensualité]]-Tableau3[[#This Row],[Intérêt]])</f>
        <v/>
      </c>
      <c r="H335" s="34" t="str">
        <f>IF(Tableau3[[#This Row],[Échéance (mois)]]="","",Tableau3[[#This Row],[Capital amorti]]-Tableau3[[#This Row],[Capital]])</f>
        <v/>
      </c>
    </row>
    <row r="336" spans="2:8" ht="28.15" customHeight="1" x14ac:dyDescent="0.25">
      <c r="B336" s="26" t="str">
        <f t="shared" si="4"/>
        <v/>
      </c>
      <c r="C336" s="27" t="str">
        <f>IF(Tableau3[[#This Row],[Échéance (mois)]]="","",EOMONTH(C335,1))</f>
        <v/>
      </c>
      <c r="D336" s="34" t="str">
        <f>IF(Tableau3[[#This Row],[Échéance (mois)]]="","",H335)</f>
        <v/>
      </c>
      <c r="E336" s="35" t="str">
        <f>IF(Tableau3[[#This Row],[Échéance (mois)]]="","",$H$8)</f>
        <v/>
      </c>
      <c r="F336" s="34" t="str">
        <f>IF(Tableau3[[#This Row],[Échéance (mois)]]="","",Tableau3[[#This Row],[Capital amorti]]*$C$8%/12)</f>
        <v/>
      </c>
      <c r="G336" s="35" t="str">
        <f>IF(Tableau3[[#This Row],[Échéance (mois)]]="","",Tableau3[[#This Row],[Mensualité]]-Tableau3[[#This Row],[Intérêt]])</f>
        <v/>
      </c>
      <c r="H336" s="34" t="str">
        <f>IF(Tableau3[[#This Row],[Échéance (mois)]]="","",Tableau3[[#This Row],[Capital amorti]]-Tableau3[[#This Row],[Capital]])</f>
        <v/>
      </c>
    </row>
    <row r="337" spans="2:8" ht="28.15" customHeight="1" x14ac:dyDescent="0.25">
      <c r="B337" s="26" t="str">
        <f t="shared" ref="B337:B400" si="5">IFERROR(IF(B336+1&lt;=$H$7,B336+1,""),"")</f>
        <v/>
      </c>
      <c r="C337" s="27" t="str">
        <f>IF(Tableau3[[#This Row],[Échéance (mois)]]="","",EOMONTH(C336,1))</f>
        <v/>
      </c>
      <c r="D337" s="34" t="str">
        <f>IF(Tableau3[[#This Row],[Échéance (mois)]]="","",H336)</f>
        <v/>
      </c>
      <c r="E337" s="35" t="str">
        <f>IF(Tableau3[[#This Row],[Échéance (mois)]]="","",$H$8)</f>
        <v/>
      </c>
      <c r="F337" s="34" t="str">
        <f>IF(Tableau3[[#This Row],[Échéance (mois)]]="","",Tableau3[[#This Row],[Capital amorti]]*$C$8%/12)</f>
        <v/>
      </c>
      <c r="G337" s="35" t="str">
        <f>IF(Tableau3[[#This Row],[Échéance (mois)]]="","",Tableau3[[#This Row],[Mensualité]]-Tableau3[[#This Row],[Intérêt]])</f>
        <v/>
      </c>
      <c r="H337" s="34" t="str">
        <f>IF(Tableau3[[#This Row],[Échéance (mois)]]="","",Tableau3[[#This Row],[Capital amorti]]-Tableau3[[#This Row],[Capital]])</f>
        <v/>
      </c>
    </row>
    <row r="338" spans="2:8" ht="28.15" customHeight="1" x14ac:dyDescent="0.25">
      <c r="B338" s="26" t="str">
        <f t="shared" si="5"/>
        <v/>
      </c>
      <c r="C338" s="27" t="str">
        <f>IF(Tableau3[[#This Row],[Échéance (mois)]]="","",EOMONTH(C337,1))</f>
        <v/>
      </c>
      <c r="D338" s="34" t="str">
        <f>IF(Tableau3[[#This Row],[Échéance (mois)]]="","",H337)</f>
        <v/>
      </c>
      <c r="E338" s="35" t="str">
        <f>IF(Tableau3[[#This Row],[Échéance (mois)]]="","",$H$8)</f>
        <v/>
      </c>
      <c r="F338" s="34" t="str">
        <f>IF(Tableau3[[#This Row],[Échéance (mois)]]="","",Tableau3[[#This Row],[Capital amorti]]*$C$8%/12)</f>
        <v/>
      </c>
      <c r="G338" s="35" t="str">
        <f>IF(Tableau3[[#This Row],[Échéance (mois)]]="","",Tableau3[[#This Row],[Mensualité]]-Tableau3[[#This Row],[Intérêt]])</f>
        <v/>
      </c>
      <c r="H338" s="34" t="str">
        <f>IF(Tableau3[[#This Row],[Échéance (mois)]]="","",Tableau3[[#This Row],[Capital amorti]]-Tableau3[[#This Row],[Capital]])</f>
        <v/>
      </c>
    </row>
    <row r="339" spans="2:8" ht="28.15" customHeight="1" x14ac:dyDescent="0.25">
      <c r="B339" s="26" t="str">
        <f t="shared" si="5"/>
        <v/>
      </c>
      <c r="C339" s="27" t="str">
        <f>IF(Tableau3[[#This Row],[Échéance (mois)]]="","",EOMONTH(C338,1))</f>
        <v/>
      </c>
      <c r="D339" s="34" t="str">
        <f>IF(Tableau3[[#This Row],[Échéance (mois)]]="","",H338)</f>
        <v/>
      </c>
      <c r="E339" s="35" t="str">
        <f>IF(Tableau3[[#This Row],[Échéance (mois)]]="","",$H$8)</f>
        <v/>
      </c>
      <c r="F339" s="34" t="str">
        <f>IF(Tableau3[[#This Row],[Échéance (mois)]]="","",Tableau3[[#This Row],[Capital amorti]]*$C$8%/12)</f>
        <v/>
      </c>
      <c r="G339" s="35" t="str">
        <f>IF(Tableau3[[#This Row],[Échéance (mois)]]="","",Tableau3[[#This Row],[Mensualité]]-Tableau3[[#This Row],[Intérêt]])</f>
        <v/>
      </c>
      <c r="H339" s="34" t="str">
        <f>IF(Tableau3[[#This Row],[Échéance (mois)]]="","",Tableau3[[#This Row],[Capital amorti]]-Tableau3[[#This Row],[Capital]])</f>
        <v/>
      </c>
    </row>
    <row r="340" spans="2:8" ht="28.15" customHeight="1" x14ac:dyDescent="0.25">
      <c r="B340" s="26" t="str">
        <f t="shared" si="5"/>
        <v/>
      </c>
      <c r="C340" s="27" t="str">
        <f>IF(Tableau3[[#This Row],[Échéance (mois)]]="","",EOMONTH(C339,1))</f>
        <v/>
      </c>
      <c r="D340" s="34" t="str">
        <f>IF(Tableau3[[#This Row],[Échéance (mois)]]="","",H339)</f>
        <v/>
      </c>
      <c r="E340" s="35" t="str">
        <f>IF(Tableau3[[#This Row],[Échéance (mois)]]="","",$H$8)</f>
        <v/>
      </c>
      <c r="F340" s="34" t="str">
        <f>IF(Tableau3[[#This Row],[Échéance (mois)]]="","",Tableau3[[#This Row],[Capital amorti]]*$C$8%/12)</f>
        <v/>
      </c>
      <c r="G340" s="35" t="str">
        <f>IF(Tableau3[[#This Row],[Échéance (mois)]]="","",Tableau3[[#This Row],[Mensualité]]-Tableau3[[#This Row],[Intérêt]])</f>
        <v/>
      </c>
      <c r="H340" s="34" t="str">
        <f>IF(Tableau3[[#This Row],[Échéance (mois)]]="","",Tableau3[[#This Row],[Capital amorti]]-Tableau3[[#This Row],[Capital]])</f>
        <v/>
      </c>
    </row>
    <row r="341" spans="2:8" ht="28.15" customHeight="1" x14ac:dyDescent="0.25">
      <c r="B341" s="26" t="str">
        <f t="shared" si="5"/>
        <v/>
      </c>
      <c r="C341" s="27" t="str">
        <f>IF(Tableau3[[#This Row],[Échéance (mois)]]="","",EOMONTH(C340,1))</f>
        <v/>
      </c>
      <c r="D341" s="34" t="str">
        <f>IF(Tableau3[[#This Row],[Échéance (mois)]]="","",H340)</f>
        <v/>
      </c>
      <c r="E341" s="35" t="str">
        <f>IF(Tableau3[[#This Row],[Échéance (mois)]]="","",$H$8)</f>
        <v/>
      </c>
      <c r="F341" s="34" t="str">
        <f>IF(Tableau3[[#This Row],[Échéance (mois)]]="","",Tableau3[[#This Row],[Capital amorti]]*$C$8%/12)</f>
        <v/>
      </c>
      <c r="G341" s="35" t="str">
        <f>IF(Tableau3[[#This Row],[Échéance (mois)]]="","",Tableau3[[#This Row],[Mensualité]]-Tableau3[[#This Row],[Intérêt]])</f>
        <v/>
      </c>
      <c r="H341" s="34" t="str">
        <f>IF(Tableau3[[#This Row],[Échéance (mois)]]="","",Tableau3[[#This Row],[Capital amorti]]-Tableau3[[#This Row],[Capital]])</f>
        <v/>
      </c>
    </row>
    <row r="342" spans="2:8" ht="28.15" customHeight="1" x14ac:dyDescent="0.25">
      <c r="B342" s="26" t="str">
        <f t="shared" si="5"/>
        <v/>
      </c>
      <c r="C342" s="27" t="str">
        <f>IF(Tableau3[[#This Row],[Échéance (mois)]]="","",EOMONTH(C341,1))</f>
        <v/>
      </c>
      <c r="D342" s="34" t="str">
        <f>IF(Tableau3[[#This Row],[Échéance (mois)]]="","",H341)</f>
        <v/>
      </c>
      <c r="E342" s="35" t="str">
        <f>IF(Tableau3[[#This Row],[Échéance (mois)]]="","",$H$8)</f>
        <v/>
      </c>
      <c r="F342" s="34" t="str">
        <f>IF(Tableau3[[#This Row],[Échéance (mois)]]="","",Tableau3[[#This Row],[Capital amorti]]*$C$8%/12)</f>
        <v/>
      </c>
      <c r="G342" s="35" t="str">
        <f>IF(Tableau3[[#This Row],[Échéance (mois)]]="","",Tableau3[[#This Row],[Mensualité]]-Tableau3[[#This Row],[Intérêt]])</f>
        <v/>
      </c>
      <c r="H342" s="34" t="str">
        <f>IF(Tableau3[[#This Row],[Échéance (mois)]]="","",Tableau3[[#This Row],[Capital amorti]]-Tableau3[[#This Row],[Capital]])</f>
        <v/>
      </c>
    </row>
    <row r="343" spans="2:8" ht="28.15" customHeight="1" x14ac:dyDescent="0.25">
      <c r="B343" s="26" t="str">
        <f t="shared" si="5"/>
        <v/>
      </c>
      <c r="C343" s="27" t="str">
        <f>IF(Tableau3[[#This Row],[Échéance (mois)]]="","",EOMONTH(C342,1))</f>
        <v/>
      </c>
      <c r="D343" s="34" t="str">
        <f>IF(Tableau3[[#This Row],[Échéance (mois)]]="","",H342)</f>
        <v/>
      </c>
      <c r="E343" s="35" t="str">
        <f>IF(Tableau3[[#This Row],[Échéance (mois)]]="","",$H$8)</f>
        <v/>
      </c>
      <c r="F343" s="34" t="str">
        <f>IF(Tableau3[[#This Row],[Échéance (mois)]]="","",Tableau3[[#This Row],[Capital amorti]]*$C$8%/12)</f>
        <v/>
      </c>
      <c r="G343" s="35" t="str">
        <f>IF(Tableau3[[#This Row],[Échéance (mois)]]="","",Tableau3[[#This Row],[Mensualité]]-Tableau3[[#This Row],[Intérêt]])</f>
        <v/>
      </c>
      <c r="H343" s="34" t="str">
        <f>IF(Tableau3[[#This Row],[Échéance (mois)]]="","",Tableau3[[#This Row],[Capital amorti]]-Tableau3[[#This Row],[Capital]])</f>
        <v/>
      </c>
    </row>
    <row r="344" spans="2:8" ht="28.15" customHeight="1" x14ac:dyDescent="0.25">
      <c r="B344" s="26" t="str">
        <f t="shared" si="5"/>
        <v/>
      </c>
      <c r="C344" s="27" t="str">
        <f>IF(Tableau3[[#This Row],[Échéance (mois)]]="","",EOMONTH(C343,1))</f>
        <v/>
      </c>
      <c r="D344" s="34" t="str">
        <f>IF(Tableau3[[#This Row],[Échéance (mois)]]="","",H343)</f>
        <v/>
      </c>
      <c r="E344" s="35" t="str">
        <f>IF(Tableau3[[#This Row],[Échéance (mois)]]="","",$H$8)</f>
        <v/>
      </c>
      <c r="F344" s="34" t="str">
        <f>IF(Tableau3[[#This Row],[Échéance (mois)]]="","",Tableau3[[#This Row],[Capital amorti]]*$C$8%/12)</f>
        <v/>
      </c>
      <c r="G344" s="35" t="str">
        <f>IF(Tableau3[[#This Row],[Échéance (mois)]]="","",Tableau3[[#This Row],[Mensualité]]-Tableau3[[#This Row],[Intérêt]])</f>
        <v/>
      </c>
      <c r="H344" s="34" t="str">
        <f>IF(Tableau3[[#This Row],[Échéance (mois)]]="","",Tableau3[[#This Row],[Capital amorti]]-Tableau3[[#This Row],[Capital]])</f>
        <v/>
      </c>
    </row>
    <row r="345" spans="2:8" ht="28.15" customHeight="1" x14ac:dyDescent="0.25">
      <c r="B345" s="26" t="str">
        <f t="shared" si="5"/>
        <v/>
      </c>
      <c r="C345" s="27" t="str">
        <f>IF(Tableau3[[#This Row],[Échéance (mois)]]="","",EOMONTH(C344,1))</f>
        <v/>
      </c>
      <c r="D345" s="34" t="str">
        <f>IF(Tableau3[[#This Row],[Échéance (mois)]]="","",H344)</f>
        <v/>
      </c>
      <c r="E345" s="35" t="str">
        <f>IF(Tableau3[[#This Row],[Échéance (mois)]]="","",$H$8)</f>
        <v/>
      </c>
      <c r="F345" s="34" t="str">
        <f>IF(Tableau3[[#This Row],[Échéance (mois)]]="","",Tableau3[[#This Row],[Capital amorti]]*$C$8%/12)</f>
        <v/>
      </c>
      <c r="G345" s="35" t="str">
        <f>IF(Tableau3[[#This Row],[Échéance (mois)]]="","",Tableau3[[#This Row],[Mensualité]]-Tableau3[[#This Row],[Intérêt]])</f>
        <v/>
      </c>
      <c r="H345" s="34" t="str">
        <f>IF(Tableau3[[#This Row],[Échéance (mois)]]="","",Tableau3[[#This Row],[Capital amorti]]-Tableau3[[#This Row],[Capital]])</f>
        <v/>
      </c>
    </row>
    <row r="346" spans="2:8" ht="28.15" customHeight="1" x14ac:dyDescent="0.25">
      <c r="B346" s="26" t="str">
        <f t="shared" si="5"/>
        <v/>
      </c>
      <c r="C346" s="27" t="str">
        <f>IF(Tableau3[[#This Row],[Échéance (mois)]]="","",EOMONTH(C345,1))</f>
        <v/>
      </c>
      <c r="D346" s="34" t="str">
        <f>IF(Tableau3[[#This Row],[Échéance (mois)]]="","",H345)</f>
        <v/>
      </c>
      <c r="E346" s="35" t="str">
        <f>IF(Tableau3[[#This Row],[Échéance (mois)]]="","",$H$8)</f>
        <v/>
      </c>
      <c r="F346" s="34" t="str">
        <f>IF(Tableau3[[#This Row],[Échéance (mois)]]="","",Tableau3[[#This Row],[Capital amorti]]*$C$8%/12)</f>
        <v/>
      </c>
      <c r="G346" s="35" t="str">
        <f>IF(Tableau3[[#This Row],[Échéance (mois)]]="","",Tableau3[[#This Row],[Mensualité]]-Tableau3[[#This Row],[Intérêt]])</f>
        <v/>
      </c>
      <c r="H346" s="34" t="str">
        <f>IF(Tableau3[[#This Row],[Échéance (mois)]]="","",Tableau3[[#This Row],[Capital amorti]]-Tableau3[[#This Row],[Capital]])</f>
        <v/>
      </c>
    </row>
    <row r="347" spans="2:8" ht="28.15" customHeight="1" x14ac:dyDescent="0.25">
      <c r="B347" s="26" t="str">
        <f t="shared" si="5"/>
        <v/>
      </c>
      <c r="C347" s="27" t="str">
        <f>IF(Tableau3[[#This Row],[Échéance (mois)]]="","",EOMONTH(C346,1))</f>
        <v/>
      </c>
      <c r="D347" s="34" t="str">
        <f>IF(Tableau3[[#This Row],[Échéance (mois)]]="","",H346)</f>
        <v/>
      </c>
      <c r="E347" s="35" t="str">
        <f>IF(Tableau3[[#This Row],[Échéance (mois)]]="","",$H$8)</f>
        <v/>
      </c>
      <c r="F347" s="34" t="str">
        <f>IF(Tableau3[[#This Row],[Échéance (mois)]]="","",Tableau3[[#This Row],[Capital amorti]]*$C$8%/12)</f>
        <v/>
      </c>
      <c r="G347" s="35" t="str">
        <f>IF(Tableau3[[#This Row],[Échéance (mois)]]="","",Tableau3[[#This Row],[Mensualité]]-Tableau3[[#This Row],[Intérêt]])</f>
        <v/>
      </c>
      <c r="H347" s="34" t="str">
        <f>IF(Tableau3[[#This Row],[Échéance (mois)]]="","",Tableau3[[#This Row],[Capital amorti]]-Tableau3[[#This Row],[Capital]])</f>
        <v/>
      </c>
    </row>
    <row r="348" spans="2:8" ht="28.15" customHeight="1" x14ac:dyDescent="0.25">
      <c r="B348" s="26" t="str">
        <f t="shared" si="5"/>
        <v/>
      </c>
      <c r="C348" s="27" t="str">
        <f>IF(Tableau3[[#This Row],[Échéance (mois)]]="","",EOMONTH(C347,1))</f>
        <v/>
      </c>
      <c r="D348" s="34" t="str">
        <f>IF(Tableau3[[#This Row],[Échéance (mois)]]="","",H347)</f>
        <v/>
      </c>
      <c r="E348" s="35" t="str">
        <f>IF(Tableau3[[#This Row],[Échéance (mois)]]="","",$H$8)</f>
        <v/>
      </c>
      <c r="F348" s="34" t="str">
        <f>IF(Tableau3[[#This Row],[Échéance (mois)]]="","",Tableau3[[#This Row],[Capital amorti]]*$C$8%/12)</f>
        <v/>
      </c>
      <c r="G348" s="35" t="str">
        <f>IF(Tableau3[[#This Row],[Échéance (mois)]]="","",Tableau3[[#This Row],[Mensualité]]-Tableau3[[#This Row],[Intérêt]])</f>
        <v/>
      </c>
      <c r="H348" s="34" t="str">
        <f>IF(Tableau3[[#This Row],[Échéance (mois)]]="","",Tableau3[[#This Row],[Capital amorti]]-Tableau3[[#This Row],[Capital]])</f>
        <v/>
      </c>
    </row>
    <row r="349" spans="2:8" ht="28.15" customHeight="1" x14ac:dyDescent="0.25">
      <c r="B349" s="26" t="str">
        <f t="shared" si="5"/>
        <v/>
      </c>
      <c r="C349" s="27" t="str">
        <f>IF(Tableau3[[#This Row],[Échéance (mois)]]="","",EOMONTH(C348,1))</f>
        <v/>
      </c>
      <c r="D349" s="34" t="str">
        <f>IF(Tableau3[[#This Row],[Échéance (mois)]]="","",H348)</f>
        <v/>
      </c>
      <c r="E349" s="35" t="str">
        <f>IF(Tableau3[[#This Row],[Échéance (mois)]]="","",$H$8)</f>
        <v/>
      </c>
      <c r="F349" s="34" t="str">
        <f>IF(Tableau3[[#This Row],[Échéance (mois)]]="","",Tableau3[[#This Row],[Capital amorti]]*$C$8%/12)</f>
        <v/>
      </c>
      <c r="G349" s="35" t="str">
        <f>IF(Tableau3[[#This Row],[Échéance (mois)]]="","",Tableau3[[#This Row],[Mensualité]]-Tableau3[[#This Row],[Intérêt]])</f>
        <v/>
      </c>
      <c r="H349" s="34" t="str">
        <f>IF(Tableau3[[#This Row],[Échéance (mois)]]="","",Tableau3[[#This Row],[Capital amorti]]-Tableau3[[#This Row],[Capital]])</f>
        <v/>
      </c>
    </row>
    <row r="350" spans="2:8" ht="28.15" customHeight="1" x14ac:dyDescent="0.25">
      <c r="B350" s="26" t="str">
        <f t="shared" si="5"/>
        <v/>
      </c>
      <c r="C350" s="27" t="str">
        <f>IF(Tableau3[[#This Row],[Échéance (mois)]]="","",EOMONTH(C349,1))</f>
        <v/>
      </c>
      <c r="D350" s="34" t="str">
        <f>IF(Tableau3[[#This Row],[Échéance (mois)]]="","",H349)</f>
        <v/>
      </c>
      <c r="E350" s="35" t="str">
        <f>IF(Tableau3[[#This Row],[Échéance (mois)]]="","",$H$8)</f>
        <v/>
      </c>
      <c r="F350" s="34" t="str">
        <f>IF(Tableau3[[#This Row],[Échéance (mois)]]="","",Tableau3[[#This Row],[Capital amorti]]*$C$8%/12)</f>
        <v/>
      </c>
      <c r="G350" s="35" t="str">
        <f>IF(Tableau3[[#This Row],[Échéance (mois)]]="","",Tableau3[[#This Row],[Mensualité]]-Tableau3[[#This Row],[Intérêt]])</f>
        <v/>
      </c>
      <c r="H350" s="34" t="str">
        <f>IF(Tableau3[[#This Row],[Échéance (mois)]]="","",Tableau3[[#This Row],[Capital amorti]]-Tableau3[[#This Row],[Capital]])</f>
        <v/>
      </c>
    </row>
    <row r="351" spans="2:8" ht="28.15" customHeight="1" x14ac:dyDescent="0.25">
      <c r="B351" s="26" t="str">
        <f t="shared" si="5"/>
        <v/>
      </c>
      <c r="C351" s="27" t="str">
        <f>IF(Tableau3[[#This Row],[Échéance (mois)]]="","",EOMONTH(C350,1))</f>
        <v/>
      </c>
      <c r="D351" s="34" t="str">
        <f>IF(Tableau3[[#This Row],[Échéance (mois)]]="","",H350)</f>
        <v/>
      </c>
      <c r="E351" s="35" t="str">
        <f>IF(Tableau3[[#This Row],[Échéance (mois)]]="","",$H$8)</f>
        <v/>
      </c>
      <c r="F351" s="34" t="str">
        <f>IF(Tableau3[[#This Row],[Échéance (mois)]]="","",Tableau3[[#This Row],[Capital amorti]]*$C$8%/12)</f>
        <v/>
      </c>
      <c r="G351" s="35" t="str">
        <f>IF(Tableau3[[#This Row],[Échéance (mois)]]="","",Tableau3[[#This Row],[Mensualité]]-Tableau3[[#This Row],[Intérêt]])</f>
        <v/>
      </c>
      <c r="H351" s="34" t="str">
        <f>IF(Tableau3[[#This Row],[Échéance (mois)]]="","",Tableau3[[#This Row],[Capital amorti]]-Tableau3[[#This Row],[Capital]])</f>
        <v/>
      </c>
    </row>
    <row r="352" spans="2:8" ht="28.15" customHeight="1" x14ac:dyDescent="0.25">
      <c r="B352" s="26" t="str">
        <f t="shared" si="5"/>
        <v/>
      </c>
      <c r="C352" s="27" t="str">
        <f>IF(Tableau3[[#This Row],[Échéance (mois)]]="","",EOMONTH(C351,1))</f>
        <v/>
      </c>
      <c r="D352" s="34" t="str">
        <f>IF(Tableau3[[#This Row],[Échéance (mois)]]="","",H351)</f>
        <v/>
      </c>
      <c r="E352" s="35" t="str">
        <f>IF(Tableau3[[#This Row],[Échéance (mois)]]="","",$H$8)</f>
        <v/>
      </c>
      <c r="F352" s="34" t="str">
        <f>IF(Tableau3[[#This Row],[Échéance (mois)]]="","",Tableau3[[#This Row],[Capital amorti]]*$C$8%/12)</f>
        <v/>
      </c>
      <c r="G352" s="35" t="str">
        <f>IF(Tableau3[[#This Row],[Échéance (mois)]]="","",Tableau3[[#This Row],[Mensualité]]-Tableau3[[#This Row],[Intérêt]])</f>
        <v/>
      </c>
      <c r="H352" s="34" t="str">
        <f>IF(Tableau3[[#This Row],[Échéance (mois)]]="","",Tableau3[[#This Row],[Capital amorti]]-Tableau3[[#This Row],[Capital]])</f>
        <v/>
      </c>
    </row>
    <row r="353" spans="2:8" ht="28.15" customHeight="1" x14ac:dyDescent="0.25">
      <c r="B353" s="26" t="str">
        <f t="shared" si="5"/>
        <v/>
      </c>
      <c r="C353" s="27" t="str">
        <f>IF(Tableau3[[#This Row],[Échéance (mois)]]="","",EOMONTH(C352,1))</f>
        <v/>
      </c>
      <c r="D353" s="34" t="str">
        <f>IF(Tableau3[[#This Row],[Échéance (mois)]]="","",H352)</f>
        <v/>
      </c>
      <c r="E353" s="35" t="str">
        <f>IF(Tableau3[[#This Row],[Échéance (mois)]]="","",$H$8)</f>
        <v/>
      </c>
      <c r="F353" s="34" t="str">
        <f>IF(Tableau3[[#This Row],[Échéance (mois)]]="","",Tableau3[[#This Row],[Capital amorti]]*$C$8%/12)</f>
        <v/>
      </c>
      <c r="G353" s="35" t="str">
        <f>IF(Tableau3[[#This Row],[Échéance (mois)]]="","",Tableau3[[#This Row],[Mensualité]]-Tableau3[[#This Row],[Intérêt]])</f>
        <v/>
      </c>
      <c r="H353" s="34" t="str">
        <f>IF(Tableau3[[#This Row],[Échéance (mois)]]="","",Tableau3[[#This Row],[Capital amorti]]-Tableau3[[#This Row],[Capital]])</f>
        <v/>
      </c>
    </row>
    <row r="354" spans="2:8" ht="28.15" customHeight="1" x14ac:dyDescent="0.25">
      <c r="B354" s="26" t="str">
        <f t="shared" si="5"/>
        <v/>
      </c>
      <c r="C354" s="27" t="str">
        <f>IF(Tableau3[[#This Row],[Échéance (mois)]]="","",EOMONTH(C353,1))</f>
        <v/>
      </c>
      <c r="D354" s="34" t="str">
        <f>IF(Tableau3[[#This Row],[Échéance (mois)]]="","",H353)</f>
        <v/>
      </c>
      <c r="E354" s="35" t="str">
        <f>IF(Tableau3[[#This Row],[Échéance (mois)]]="","",$H$8)</f>
        <v/>
      </c>
      <c r="F354" s="34" t="str">
        <f>IF(Tableau3[[#This Row],[Échéance (mois)]]="","",Tableau3[[#This Row],[Capital amorti]]*$C$8%/12)</f>
        <v/>
      </c>
      <c r="G354" s="35" t="str">
        <f>IF(Tableau3[[#This Row],[Échéance (mois)]]="","",Tableau3[[#This Row],[Mensualité]]-Tableau3[[#This Row],[Intérêt]])</f>
        <v/>
      </c>
      <c r="H354" s="34" t="str">
        <f>IF(Tableau3[[#This Row],[Échéance (mois)]]="","",Tableau3[[#This Row],[Capital amorti]]-Tableau3[[#This Row],[Capital]])</f>
        <v/>
      </c>
    </row>
    <row r="355" spans="2:8" ht="28.15" customHeight="1" x14ac:dyDescent="0.25">
      <c r="B355" s="26" t="str">
        <f t="shared" si="5"/>
        <v/>
      </c>
      <c r="C355" s="27" t="str">
        <f>IF(Tableau3[[#This Row],[Échéance (mois)]]="","",EOMONTH(C354,1))</f>
        <v/>
      </c>
      <c r="D355" s="34" t="str">
        <f>IF(Tableau3[[#This Row],[Échéance (mois)]]="","",H354)</f>
        <v/>
      </c>
      <c r="E355" s="35" t="str">
        <f>IF(Tableau3[[#This Row],[Échéance (mois)]]="","",$H$8)</f>
        <v/>
      </c>
      <c r="F355" s="34" t="str">
        <f>IF(Tableau3[[#This Row],[Échéance (mois)]]="","",Tableau3[[#This Row],[Capital amorti]]*$C$8%/12)</f>
        <v/>
      </c>
      <c r="G355" s="35" t="str">
        <f>IF(Tableau3[[#This Row],[Échéance (mois)]]="","",Tableau3[[#This Row],[Mensualité]]-Tableau3[[#This Row],[Intérêt]])</f>
        <v/>
      </c>
      <c r="H355" s="34" t="str">
        <f>IF(Tableau3[[#This Row],[Échéance (mois)]]="","",Tableau3[[#This Row],[Capital amorti]]-Tableau3[[#This Row],[Capital]])</f>
        <v/>
      </c>
    </row>
    <row r="356" spans="2:8" ht="28.15" customHeight="1" x14ac:dyDescent="0.25">
      <c r="B356" s="26" t="str">
        <f t="shared" si="5"/>
        <v/>
      </c>
      <c r="C356" s="27" t="str">
        <f>IF(Tableau3[[#This Row],[Échéance (mois)]]="","",EOMONTH(C355,1))</f>
        <v/>
      </c>
      <c r="D356" s="34" t="str">
        <f>IF(Tableau3[[#This Row],[Échéance (mois)]]="","",H355)</f>
        <v/>
      </c>
      <c r="E356" s="35" t="str">
        <f>IF(Tableau3[[#This Row],[Échéance (mois)]]="","",$H$8)</f>
        <v/>
      </c>
      <c r="F356" s="34" t="str">
        <f>IF(Tableau3[[#This Row],[Échéance (mois)]]="","",Tableau3[[#This Row],[Capital amorti]]*$C$8%/12)</f>
        <v/>
      </c>
      <c r="G356" s="35" t="str">
        <f>IF(Tableau3[[#This Row],[Échéance (mois)]]="","",Tableau3[[#This Row],[Mensualité]]-Tableau3[[#This Row],[Intérêt]])</f>
        <v/>
      </c>
      <c r="H356" s="34" t="str">
        <f>IF(Tableau3[[#This Row],[Échéance (mois)]]="","",Tableau3[[#This Row],[Capital amorti]]-Tableau3[[#This Row],[Capital]])</f>
        <v/>
      </c>
    </row>
    <row r="357" spans="2:8" ht="28.15" customHeight="1" x14ac:dyDescent="0.25">
      <c r="B357" s="26" t="str">
        <f t="shared" si="5"/>
        <v/>
      </c>
      <c r="C357" s="27" t="str">
        <f>IF(Tableau3[[#This Row],[Échéance (mois)]]="","",EOMONTH(C356,1))</f>
        <v/>
      </c>
      <c r="D357" s="34" t="str">
        <f>IF(Tableau3[[#This Row],[Échéance (mois)]]="","",H356)</f>
        <v/>
      </c>
      <c r="E357" s="35" t="str">
        <f>IF(Tableau3[[#This Row],[Échéance (mois)]]="","",$H$8)</f>
        <v/>
      </c>
      <c r="F357" s="34" t="str">
        <f>IF(Tableau3[[#This Row],[Échéance (mois)]]="","",Tableau3[[#This Row],[Capital amorti]]*$C$8%/12)</f>
        <v/>
      </c>
      <c r="G357" s="35" t="str">
        <f>IF(Tableau3[[#This Row],[Échéance (mois)]]="","",Tableau3[[#This Row],[Mensualité]]-Tableau3[[#This Row],[Intérêt]])</f>
        <v/>
      </c>
      <c r="H357" s="34" t="str">
        <f>IF(Tableau3[[#This Row],[Échéance (mois)]]="","",Tableau3[[#This Row],[Capital amorti]]-Tableau3[[#This Row],[Capital]])</f>
        <v/>
      </c>
    </row>
    <row r="358" spans="2:8" ht="28.15" customHeight="1" x14ac:dyDescent="0.25">
      <c r="B358" s="26" t="str">
        <f t="shared" si="5"/>
        <v/>
      </c>
      <c r="C358" s="27" t="str">
        <f>IF(Tableau3[[#This Row],[Échéance (mois)]]="","",EOMONTH(C357,1))</f>
        <v/>
      </c>
      <c r="D358" s="34" t="str">
        <f>IF(Tableau3[[#This Row],[Échéance (mois)]]="","",H357)</f>
        <v/>
      </c>
      <c r="E358" s="35" t="str">
        <f>IF(Tableau3[[#This Row],[Échéance (mois)]]="","",$H$8)</f>
        <v/>
      </c>
      <c r="F358" s="34" t="str">
        <f>IF(Tableau3[[#This Row],[Échéance (mois)]]="","",Tableau3[[#This Row],[Capital amorti]]*$C$8%/12)</f>
        <v/>
      </c>
      <c r="G358" s="35" t="str">
        <f>IF(Tableau3[[#This Row],[Échéance (mois)]]="","",Tableau3[[#This Row],[Mensualité]]-Tableau3[[#This Row],[Intérêt]])</f>
        <v/>
      </c>
      <c r="H358" s="34" t="str">
        <f>IF(Tableau3[[#This Row],[Échéance (mois)]]="","",Tableau3[[#This Row],[Capital amorti]]-Tableau3[[#This Row],[Capital]])</f>
        <v/>
      </c>
    </row>
    <row r="359" spans="2:8" ht="28.15" customHeight="1" x14ac:dyDescent="0.25">
      <c r="B359" s="26" t="str">
        <f t="shared" si="5"/>
        <v/>
      </c>
      <c r="C359" s="27" t="str">
        <f>IF(Tableau3[[#This Row],[Échéance (mois)]]="","",EOMONTH(C358,1))</f>
        <v/>
      </c>
      <c r="D359" s="34" t="str">
        <f>IF(Tableau3[[#This Row],[Échéance (mois)]]="","",H358)</f>
        <v/>
      </c>
      <c r="E359" s="35" t="str">
        <f>IF(Tableau3[[#This Row],[Échéance (mois)]]="","",$H$8)</f>
        <v/>
      </c>
      <c r="F359" s="34" t="str">
        <f>IF(Tableau3[[#This Row],[Échéance (mois)]]="","",Tableau3[[#This Row],[Capital amorti]]*$C$8%/12)</f>
        <v/>
      </c>
      <c r="G359" s="35" t="str">
        <f>IF(Tableau3[[#This Row],[Échéance (mois)]]="","",Tableau3[[#This Row],[Mensualité]]-Tableau3[[#This Row],[Intérêt]])</f>
        <v/>
      </c>
      <c r="H359" s="34" t="str">
        <f>IF(Tableau3[[#This Row],[Échéance (mois)]]="","",Tableau3[[#This Row],[Capital amorti]]-Tableau3[[#This Row],[Capital]])</f>
        <v/>
      </c>
    </row>
    <row r="360" spans="2:8" ht="28.15" customHeight="1" x14ac:dyDescent="0.25">
      <c r="B360" s="26" t="str">
        <f t="shared" si="5"/>
        <v/>
      </c>
      <c r="C360" s="27" t="str">
        <f>IF(Tableau3[[#This Row],[Échéance (mois)]]="","",EOMONTH(C359,1))</f>
        <v/>
      </c>
      <c r="D360" s="34" t="str">
        <f>IF(Tableau3[[#This Row],[Échéance (mois)]]="","",H359)</f>
        <v/>
      </c>
      <c r="E360" s="35" t="str">
        <f>IF(Tableau3[[#This Row],[Échéance (mois)]]="","",$H$8)</f>
        <v/>
      </c>
      <c r="F360" s="34" t="str">
        <f>IF(Tableau3[[#This Row],[Échéance (mois)]]="","",Tableau3[[#This Row],[Capital amorti]]*$C$8%/12)</f>
        <v/>
      </c>
      <c r="G360" s="35" t="str">
        <f>IF(Tableau3[[#This Row],[Échéance (mois)]]="","",Tableau3[[#This Row],[Mensualité]]-Tableau3[[#This Row],[Intérêt]])</f>
        <v/>
      </c>
      <c r="H360" s="34" t="str">
        <f>IF(Tableau3[[#This Row],[Échéance (mois)]]="","",Tableau3[[#This Row],[Capital amorti]]-Tableau3[[#This Row],[Capital]])</f>
        <v/>
      </c>
    </row>
    <row r="361" spans="2:8" ht="28.15" customHeight="1" x14ac:dyDescent="0.25">
      <c r="B361" s="26" t="str">
        <f t="shared" si="5"/>
        <v/>
      </c>
      <c r="C361" s="27" t="str">
        <f>IF(Tableau3[[#This Row],[Échéance (mois)]]="","",EOMONTH(C360,1))</f>
        <v/>
      </c>
      <c r="D361" s="34" t="str">
        <f>IF(Tableau3[[#This Row],[Échéance (mois)]]="","",H360)</f>
        <v/>
      </c>
      <c r="E361" s="35" t="str">
        <f>IF(Tableau3[[#This Row],[Échéance (mois)]]="","",$H$8)</f>
        <v/>
      </c>
      <c r="F361" s="34" t="str">
        <f>IF(Tableau3[[#This Row],[Échéance (mois)]]="","",Tableau3[[#This Row],[Capital amorti]]*$C$8%/12)</f>
        <v/>
      </c>
      <c r="G361" s="35" t="str">
        <f>IF(Tableau3[[#This Row],[Échéance (mois)]]="","",Tableau3[[#This Row],[Mensualité]]-Tableau3[[#This Row],[Intérêt]])</f>
        <v/>
      </c>
      <c r="H361" s="34" t="str">
        <f>IF(Tableau3[[#This Row],[Échéance (mois)]]="","",Tableau3[[#This Row],[Capital amorti]]-Tableau3[[#This Row],[Capital]])</f>
        <v/>
      </c>
    </row>
    <row r="362" spans="2:8" ht="28.15" customHeight="1" x14ac:dyDescent="0.25">
      <c r="B362" s="26" t="str">
        <f t="shared" si="5"/>
        <v/>
      </c>
      <c r="C362" s="27" t="str">
        <f>IF(Tableau3[[#This Row],[Échéance (mois)]]="","",EOMONTH(C361,1))</f>
        <v/>
      </c>
      <c r="D362" s="34" t="str">
        <f>IF(Tableau3[[#This Row],[Échéance (mois)]]="","",H361)</f>
        <v/>
      </c>
      <c r="E362" s="35" t="str">
        <f>IF(Tableau3[[#This Row],[Échéance (mois)]]="","",$H$8)</f>
        <v/>
      </c>
      <c r="F362" s="34" t="str">
        <f>IF(Tableau3[[#This Row],[Échéance (mois)]]="","",Tableau3[[#This Row],[Capital amorti]]*$C$8%/12)</f>
        <v/>
      </c>
      <c r="G362" s="35" t="str">
        <f>IF(Tableau3[[#This Row],[Échéance (mois)]]="","",Tableau3[[#This Row],[Mensualité]]-Tableau3[[#This Row],[Intérêt]])</f>
        <v/>
      </c>
      <c r="H362" s="34" t="str">
        <f>IF(Tableau3[[#This Row],[Échéance (mois)]]="","",Tableau3[[#This Row],[Capital amorti]]-Tableau3[[#This Row],[Capital]])</f>
        <v/>
      </c>
    </row>
    <row r="363" spans="2:8" ht="28.15" customHeight="1" x14ac:dyDescent="0.25">
      <c r="B363" s="26" t="str">
        <f t="shared" si="5"/>
        <v/>
      </c>
      <c r="C363" s="27" t="str">
        <f>IF(Tableau3[[#This Row],[Échéance (mois)]]="","",EOMONTH(C362,1))</f>
        <v/>
      </c>
      <c r="D363" s="34" t="str">
        <f>IF(Tableau3[[#This Row],[Échéance (mois)]]="","",H362)</f>
        <v/>
      </c>
      <c r="E363" s="35" t="str">
        <f>IF(Tableau3[[#This Row],[Échéance (mois)]]="","",$H$8)</f>
        <v/>
      </c>
      <c r="F363" s="34" t="str">
        <f>IF(Tableau3[[#This Row],[Échéance (mois)]]="","",Tableau3[[#This Row],[Capital amorti]]*$C$8%/12)</f>
        <v/>
      </c>
      <c r="G363" s="35" t="str">
        <f>IF(Tableau3[[#This Row],[Échéance (mois)]]="","",Tableau3[[#This Row],[Mensualité]]-Tableau3[[#This Row],[Intérêt]])</f>
        <v/>
      </c>
      <c r="H363" s="34" t="str">
        <f>IF(Tableau3[[#This Row],[Échéance (mois)]]="","",Tableau3[[#This Row],[Capital amorti]]-Tableau3[[#This Row],[Capital]])</f>
        <v/>
      </c>
    </row>
    <row r="364" spans="2:8" ht="28.15" customHeight="1" x14ac:dyDescent="0.25">
      <c r="B364" s="26" t="str">
        <f t="shared" si="5"/>
        <v/>
      </c>
      <c r="C364" s="27" t="str">
        <f>IF(Tableau3[[#This Row],[Échéance (mois)]]="","",EOMONTH(C363,1))</f>
        <v/>
      </c>
      <c r="D364" s="34" t="str">
        <f>IF(Tableau3[[#This Row],[Échéance (mois)]]="","",H363)</f>
        <v/>
      </c>
      <c r="E364" s="35" t="str">
        <f>IF(Tableau3[[#This Row],[Échéance (mois)]]="","",$H$8)</f>
        <v/>
      </c>
      <c r="F364" s="34" t="str">
        <f>IF(Tableau3[[#This Row],[Échéance (mois)]]="","",Tableau3[[#This Row],[Capital amorti]]*$C$8%/12)</f>
        <v/>
      </c>
      <c r="G364" s="35" t="str">
        <f>IF(Tableau3[[#This Row],[Échéance (mois)]]="","",Tableau3[[#This Row],[Mensualité]]-Tableau3[[#This Row],[Intérêt]])</f>
        <v/>
      </c>
      <c r="H364" s="34" t="str">
        <f>IF(Tableau3[[#This Row],[Échéance (mois)]]="","",Tableau3[[#This Row],[Capital amorti]]-Tableau3[[#This Row],[Capital]])</f>
        <v/>
      </c>
    </row>
    <row r="365" spans="2:8" ht="28.15" customHeight="1" x14ac:dyDescent="0.25">
      <c r="B365" s="26" t="str">
        <f t="shared" si="5"/>
        <v/>
      </c>
      <c r="C365" s="27" t="str">
        <f>IF(Tableau3[[#This Row],[Échéance (mois)]]="","",EOMONTH(C364,1))</f>
        <v/>
      </c>
      <c r="D365" s="34" t="str">
        <f>IF(Tableau3[[#This Row],[Échéance (mois)]]="","",H364)</f>
        <v/>
      </c>
      <c r="E365" s="35" t="str">
        <f>IF(Tableau3[[#This Row],[Échéance (mois)]]="","",$H$8)</f>
        <v/>
      </c>
      <c r="F365" s="34" t="str">
        <f>IF(Tableau3[[#This Row],[Échéance (mois)]]="","",Tableau3[[#This Row],[Capital amorti]]*$C$8%/12)</f>
        <v/>
      </c>
      <c r="G365" s="35" t="str">
        <f>IF(Tableau3[[#This Row],[Échéance (mois)]]="","",Tableau3[[#This Row],[Mensualité]]-Tableau3[[#This Row],[Intérêt]])</f>
        <v/>
      </c>
      <c r="H365" s="34" t="str">
        <f>IF(Tableau3[[#This Row],[Échéance (mois)]]="","",Tableau3[[#This Row],[Capital amorti]]-Tableau3[[#This Row],[Capital]])</f>
        <v/>
      </c>
    </row>
    <row r="366" spans="2:8" ht="28.15" customHeight="1" x14ac:dyDescent="0.25">
      <c r="B366" s="26" t="str">
        <f t="shared" si="5"/>
        <v/>
      </c>
      <c r="C366" s="27" t="str">
        <f>IF(Tableau3[[#This Row],[Échéance (mois)]]="","",EOMONTH(C365,1))</f>
        <v/>
      </c>
      <c r="D366" s="34" t="str">
        <f>IF(Tableau3[[#This Row],[Échéance (mois)]]="","",H365)</f>
        <v/>
      </c>
      <c r="E366" s="35" t="str">
        <f>IF(Tableau3[[#This Row],[Échéance (mois)]]="","",$H$8)</f>
        <v/>
      </c>
      <c r="F366" s="34" t="str">
        <f>IF(Tableau3[[#This Row],[Échéance (mois)]]="","",Tableau3[[#This Row],[Capital amorti]]*$C$8%/12)</f>
        <v/>
      </c>
      <c r="G366" s="35" t="str">
        <f>IF(Tableau3[[#This Row],[Échéance (mois)]]="","",Tableau3[[#This Row],[Mensualité]]-Tableau3[[#This Row],[Intérêt]])</f>
        <v/>
      </c>
      <c r="H366" s="34" t="str">
        <f>IF(Tableau3[[#This Row],[Échéance (mois)]]="","",Tableau3[[#This Row],[Capital amorti]]-Tableau3[[#This Row],[Capital]])</f>
        <v/>
      </c>
    </row>
    <row r="367" spans="2:8" ht="28.15" customHeight="1" x14ac:dyDescent="0.25">
      <c r="B367" s="26" t="str">
        <f t="shared" si="5"/>
        <v/>
      </c>
      <c r="C367" s="27" t="str">
        <f>IF(Tableau3[[#This Row],[Échéance (mois)]]="","",EOMONTH(C366,1))</f>
        <v/>
      </c>
      <c r="D367" s="34" t="str">
        <f>IF(Tableau3[[#This Row],[Échéance (mois)]]="","",H366)</f>
        <v/>
      </c>
      <c r="E367" s="35" t="str">
        <f>IF(Tableau3[[#This Row],[Échéance (mois)]]="","",$H$8)</f>
        <v/>
      </c>
      <c r="F367" s="34" t="str">
        <f>IF(Tableau3[[#This Row],[Échéance (mois)]]="","",Tableau3[[#This Row],[Capital amorti]]*$C$8%/12)</f>
        <v/>
      </c>
      <c r="G367" s="35" t="str">
        <f>IF(Tableau3[[#This Row],[Échéance (mois)]]="","",Tableau3[[#This Row],[Mensualité]]-Tableau3[[#This Row],[Intérêt]])</f>
        <v/>
      </c>
      <c r="H367" s="34" t="str">
        <f>IF(Tableau3[[#This Row],[Échéance (mois)]]="","",Tableau3[[#This Row],[Capital amorti]]-Tableau3[[#This Row],[Capital]])</f>
        <v/>
      </c>
    </row>
    <row r="368" spans="2:8" ht="28.15" customHeight="1" x14ac:dyDescent="0.25">
      <c r="B368" s="26" t="str">
        <f t="shared" si="5"/>
        <v/>
      </c>
      <c r="C368" s="27" t="str">
        <f>IF(Tableau3[[#This Row],[Échéance (mois)]]="","",EOMONTH(C367,1))</f>
        <v/>
      </c>
      <c r="D368" s="34" t="str">
        <f>IF(Tableau3[[#This Row],[Échéance (mois)]]="","",H367)</f>
        <v/>
      </c>
      <c r="E368" s="35" t="str">
        <f>IF(Tableau3[[#This Row],[Échéance (mois)]]="","",$H$8)</f>
        <v/>
      </c>
      <c r="F368" s="34" t="str">
        <f>IF(Tableau3[[#This Row],[Échéance (mois)]]="","",Tableau3[[#This Row],[Capital amorti]]*$C$8%/12)</f>
        <v/>
      </c>
      <c r="G368" s="35" t="str">
        <f>IF(Tableau3[[#This Row],[Échéance (mois)]]="","",Tableau3[[#This Row],[Mensualité]]-Tableau3[[#This Row],[Intérêt]])</f>
        <v/>
      </c>
      <c r="H368" s="34" t="str">
        <f>IF(Tableau3[[#This Row],[Échéance (mois)]]="","",Tableau3[[#This Row],[Capital amorti]]-Tableau3[[#This Row],[Capital]])</f>
        <v/>
      </c>
    </row>
    <row r="369" spans="2:8" ht="28.15" customHeight="1" x14ac:dyDescent="0.25">
      <c r="B369" s="26" t="str">
        <f t="shared" si="5"/>
        <v/>
      </c>
      <c r="C369" s="27" t="str">
        <f>IF(Tableau3[[#This Row],[Échéance (mois)]]="","",EOMONTH(C368,1))</f>
        <v/>
      </c>
      <c r="D369" s="34" t="str">
        <f>IF(Tableau3[[#This Row],[Échéance (mois)]]="","",H368)</f>
        <v/>
      </c>
      <c r="E369" s="35" t="str">
        <f>IF(Tableau3[[#This Row],[Échéance (mois)]]="","",$H$8)</f>
        <v/>
      </c>
      <c r="F369" s="34" t="str">
        <f>IF(Tableau3[[#This Row],[Échéance (mois)]]="","",Tableau3[[#This Row],[Capital amorti]]*$C$8%/12)</f>
        <v/>
      </c>
      <c r="G369" s="35" t="str">
        <f>IF(Tableau3[[#This Row],[Échéance (mois)]]="","",Tableau3[[#This Row],[Mensualité]]-Tableau3[[#This Row],[Intérêt]])</f>
        <v/>
      </c>
      <c r="H369" s="34" t="str">
        <f>IF(Tableau3[[#This Row],[Échéance (mois)]]="","",Tableau3[[#This Row],[Capital amorti]]-Tableau3[[#This Row],[Capital]])</f>
        <v/>
      </c>
    </row>
    <row r="370" spans="2:8" ht="28.15" customHeight="1" x14ac:dyDescent="0.25">
      <c r="B370" s="26" t="str">
        <f t="shared" si="5"/>
        <v/>
      </c>
      <c r="C370" s="27" t="str">
        <f>IF(Tableau3[[#This Row],[Échéance (mois)]]="","",EOMONTH(C369,1))</f>
        <v/>
      </c>
      <c r="D370" s="34" t="str">
        <f>IF(Tableau3[[#This Row],[Échéance (mois)]]="","",H369)</f>
        <v/>
      </c>
      <c r="E370" s="35" t="str">
        <f>IF(Tableau3[[#This Row],[Échéance (mois)]]="","",$H$8)</f>
        <v/>
      </c>
      <c r="F370" s="34" t="str">
        <f>IF(Tableau3[[#This Row],[Échéance (mois)]]="","",Tableau3[[#This Row],[Capital amorti]]*$C$8%/12)</f>
        <v/>
      </c>
      <c r="G370" s="35" t="str">
        <f>IF(Tableau3[[#This Row],[Échéance (mois)]]="","",Tableau3[[#This Row],[Mensualité]]-Tableau3[[#This Row],[Intérêt]])</f>
        <v/>
      </c>
      <c r="H370" s="34" t="str">
        <f>IF(Tableau3[[#This Row],[Échéance (mois)]]="","",Tableau3[[#This Row],[Capital amorti]]-Tableau3[[#This Row],[Capital]])</f>
        <v/>
      </c>
    </row>
    <row r="371" spans="2:8" ht="28.15" customHeight="1" x14ac:dyDescent="0.25">
      <c r="B371" s="26" t="str">
        <f t="shared" si="5"/>
        <v/>
      </c>
      <c r="C371" s="27" t="str">
        <f>IF(Tableau3[[#This Row],[Échéance (mois)]]="","",EOMONTH(C370,1))</f>
        <v/>
      </c>
      <c r="D371" s="34" t="str">
        <f>IF(Tableau3[[#This Row],[Échéance (mois)]]="","",H370)</f>
        <v/>
      </c>
      <c r="E371" s="35" t="str">
        <f>IF(Tableau3[[#This Row],[Échéance (mois)]]="","",$H$8)</f>
        <v/>
      </c>
      <c r="F371" s="34" t="str">
        <f>IF(Tableau3[[#This Row],[Échéance (mois)]]="","",Tableau3[[#This Row],[Capital amorti]]*$C$8%/12)</f>
        <v/>
      </c>
      <c r="G371" s="35" t="str">
        <f>IF(Tableau3[[#This Row],[Échéance (mois)]]="","",Tableau3[[#This Row],[Mensualité]]-Tableau3[[#This Row],[Intérêt]])</f>
        <v/>
      </c>
      <c r="H371" s="34" t="str">
        <f>IF(Tableau3[[#This Row],[Échéance (mois)]]="","",Tableau3[[#This Row],[Capital amorti]]-Tableau3[[#This Row],[Capital]])</f>
        <v/>
      </c>
    </row>
    <row r="372" spans="2:8" ht="28.15" customHeight="1" x14ac:dyDescent="0.25">
      <c r="B372" s="26" t="str">
        <f t="shared" si="5"/>
        <v/>
      </c>
      <c r="C372" s="27" t="str">
        <f>IF(Tableau3[[#This Row],[Échéance (mois)]]="","",EOMONTH(C371,1))</f>
        <v/>
      </c>
      <c r="D372" s="34" t="str">
        <f>IF(Tableau3[[#This Row],[Échéance (mois)]]="","",H371)</f>
        <v/>
      </c>
      <c r="E372" s="35" t="str">
        <f>IF(Tableau3[[#This Row],[Échéance (mois)]]="","",$H$8)</f>
        <v/>
      </c>
      <c r="F372" s="34" t="str">
        <f>IF(Tableau3[[#This Row],[Échéance (mois)]]="","",Tableau3[[#This Row],[Capital amorti]]*$C$8%/12)</f>
        <v/>
      </c>
      <c r="G372" s="35" t="str">
        <f>IF(Tableau3[[#This Row],[Échéance (mois)]]="","",Tableau3[[#This Row],[Mensualité]]-Tableau3[[#This Row],[Intérêt]])</f>
        <v/>
      </c>
      <c r="H372" s="34" t="str">
        <f>IF(Tableau3[[#This Row],[Échéance (mois)]]="","",Tableau3[[#This Row],[Capital amorti]]-Tableau3[[#This Row],[Capital]])</f>
        <v/>
      </c>
    </row>
    <row r="373" spans="2:8" ht="28.15" customHeight="1" x14ac:dyDescent="0.25">
      <c r="B373" s="26" t="str">
        <f t="shared" si="5"/>
        <v/>
      </c>
      <c r="C373" s="27" t="str">
        <f>IF(Tableau3[[#This Row],[Échéance (mois)]]="","",EOMONTH(C372,1))</f>
        <v/>
      </c>
      <c r="D373" s="34" t="str">
        <f>IF(Tableau3[[#This Row],[Échéance (mois)]]="","",H372)</f>
        <v/>
      </c>
      <c r="E373" s="35" t="str">
        <f>IF(Tableau3[[#This Row],[Échéance (mois)]]="","",$H$8)</f>
        <v/>
      </c>
      <c r="F373" s="34" t="str">
        <f>IF(Tableau3[[#This Row],[Échéance (mois)]]="","",Tableau3[[#This Row],[Capital amorti]]*$C$8%/12)</f>
        <v/>
      </c>
      <c r="G373" s="35" t="str">
        <f>IF(Tableau3[[#This Row],[Échéance (mois)]]="","",Tableau3[[#This Row],[Mensualité]]-Tableau3[[#This Row],[Intérêt]])</f>
        <v/>
      </c>
      <c r="H373" s="34" t="str">
        <f>IF(Tableau3[[#This Row],[Échéance (mois)]]="","",Tableau3[[#This Row],[Capital amorti]]-Tableau3[[#This Row],[Capital]])</f>
        <v/>
      </c>
    </row>
    <row r="374" spans="2:8" ht="28.15" customHeight="1" x14ac:dyDescent="0.25">
      <c r="B374" s="26" t="str">
        <f t="shared" si="5"/>
        <v/>
      </c>
      <c r="C374" s="27" t="str">
        <f>IF(Tableau3[[#This Row],[Échéance (mois)]]="","",EOMONTH(C373,1))</f>
        <v/>
      </c>
      <c r="D374" s="34" t="str">
        <f>IF(Tableau3[[#This Row],[Échéance (mois)]]="","",H373)</f>
        <v/>
      </c>
      <c r="E374" s="35" t="str">
        <f>IF(Tableau3[[#This Row],[Échéance (mois)]]="","",$H$8)</f>
        <v/>
      </c>
      <c r="F374" s="34" t="str">
        <f>IF(Tableau3[[#This Row],[Échéance (mois)]]="","",Tableau3[[#This Row],[Capital amorti]]*$C$8%/12)</f>
        <v/>
      </c>
      <c r="G374" s="35" t="str">
        <f>IF(Tableau3[[#This Row],[Échéance (mois)]]="","",Tableau3[[#This Row],[Mensualité]]-Tableau3[[#This Row],[Intérêt]])</f>
        <v/>
      </c>
      <c r="H374" s="34" t="str">
        <f>IF(Tableau3[[#This Row],[Échéance (mois)]]="","",Tableau3[[#This Row],[Capital amorti]]-Tableau3[[#This Row],[Capital]])</f>
        <v/>
      </c>
    </row>
    <row r="375" spans="2:8" ht="28.15" customHeight="1" x14ac:dyDescent="0.25">
      <c r="B375" s="26" t="str">
        <f t="shared" si="5"/>
        <v/>
      </c>
      <c r="C375" s="27" t="str">
        <f>IF(Tableau3[[#This Row],[Échéance (mois)]]="","",EOMONTH(C374,1))</f>
        <v/>
      </c>
      <c r="D375" s="34" t="str">
        <f>IF(Tableau3[[#This Row],[Échéance (mois)]]="","",H374)</f>
        <v/>
      </c>
      <c r="E375" s="35" t="str">
        <f>IF(Tableau3[[#This Row],[Échéance (mois)]]="","",$H$8)</f>
        <v/>
      </c>
      <c r="F375" s="34" t="str">
        <f>IF(Tableau3[[#This Row],[Échéance (mois)]]="","",Tableau3[[#This Row],[Capital amorti]]*$C$8%/12)</f>
        <v/>
      </c>
      <c r="G375" s="35" t="str">
        <f>IF(Tableau3[[#This Row],[Échéance (mois)]]="","",Tableau3[[#This Row],[Mensualité]]-Tableau3[[#This Row],[Intérêt]])</f>
        <v/>
      </c>
      <c r="H375" s="34" t="str">
        <f>IF(Tableau3[[#This Row],[Échéance (mois)]]="","",Tableau3[[#This Row],[Capital amorti]]-Tableau3[[#This Row],[Capital]])</f>
        <v/>
      </c>
    </row>
    <row r="376" spans="2:8" ht="28.15" customHeight="1" x14ac:dyDescent="0.25">
      <c r="B376" s="26" t="str">
        <f t="shared" si="5"/>
        <v/>
      </c>
      <c r="C376" s="27" t="str">
        <f>IF(Tableau3[[#This Row],[Échéance (mois)]]="","",EOMONTH(C375,1))</f>
        <v/>
      </c>
      <c r="D376" s="34" t="str">
        <f>IF(Tableau3[[#This Row],[Échéance (mois)]]="","",H375)</f>
        <v/>
      </c>
      <c r="E376" s="35" t="str">
        <f>IF(Tableau3[[#This Row],[Échéance (mois)]]="","",$H$8)</f>
        <v/>
      </c>
      <c r="F376" s="34" t="str">
        <f>IF(Tableau3[[#This Row],[Échéance (mois)]]="","",Tableau3[[#This Row],[Capital amorti]]*$C$8%/12)</f>
        <v/>
      </c>
      <c r="G376" s="35" t="str">
        <f>IF(Tableau3[[#This Row],[Échéance (mois)]]="","",Tableau3[[#This Row],[Mensualité]]-Tableau3[[#This Row],[Intérêt]])</f>
        <v/>
      </c>
      <c r="H376" s="34" t="str">
        <f>IF(Tableau3[[#This Row],[Échéance (mois)]]="","",Tableau3[[#This Row],[Capital amorti]]-Tableau3[[#This Row],[Capital]])</f>
        <v/>
      </c>
    </row>
    <row r="377" spans="2:8" ht="28.15" customHeight="1" x14ac:dyDescent="0.25">
      <c r="B377" s="26" t="str">
        <f t="shared" si="5"/>
        <v/>
      </c>
      <c r="C377" s="27" t="str">
        <f>IF(Tableau3[[#This Row],[Échéance (mois)]]="","",EOMONTH(C376,1))</f>
        <v/>
      </c>
      <c r="D377" s="34" t="str">
        <f>IF(Tableau3[[#This Row],[Échéance (mois)]]="","",H376)</f>
        <v/>
      </c>
      <c r="E377" s="35" t="str">
        <f>IF(Tableau3[[#This Row],[Échéance (mois)]]="","",$H$8)</f>
        <v/>
      </c>
      <c r="F377" s="34" t="str">
        <f>IF(Tableau3[[#This Row],[Échéance (mois)]]="","",Tableau3[[#This Row],[Capital amorti]]*$C$8%/12)</f>
        <v/>
      </c>
      <c r="G377" s="35" t="str">
        <f>IF(Tableau3[[#This Row],[Échéance (mois)]]="","",Tableau3[[#This Row],[Mensualité]]-Tableau3[[#This Row],[Intérêt]])</f>
        <v/>
      </c>
      <c r="H377" s="34" t="str">
        <f>IF(Tableau3[[#This Row],[Échéance (mois)]]="","",Tableau3[[#This Row],[Capital amorti]]-Tableau3[[#This Row],[Capital]])</f>
        <v/>
      </c>
    </row>
    <row r="378" spans="2:8" ht="28.15" customHeight="1" x14ac:dyDescent="0.25">
      <c r="B378" s="26" t="str">
        <f t="shared" si="5"/>
        <v/>
      </c>
      <c r="C378" s="27" t="str">
        <f>IF(Tableau3[[#This Row],[Échéance (mois)]]="","",EOMONTH(C377,1))</f>
        <v/>
      </c>
      <c r="D378" s="34" t="str">
        <f>IF(Tableau3[[#This Row],[Échéance (mois)]]="","",H377)</f>
        <v/>
      </c>
      <c r="E378" s="35" t="str">
        <f>IF(Tableau3[[#This Row],[Échéance (mois)]]="","",$H$8)</f>
        <v/>
      </c>
      <c r="F378" s="34" t="str">
        <f>IF(Tableau3[[#This Row],[Échéance (mois)]]="","",Tableau3[[#This Row],[Capital amorti]]*$C$8%/12)</f>
        <v/>
      </c>
      <c r="G378" s="35" t="str">
        <f>IF(Tableau3[[#This Row],[Échéance (mois)]]="","",Tableau3[[#This Row],[Mensualité]]-Tableau3[[#This Row],[Intérêt]])</f>
        <v/>
      </c>
      <c r="H378" s="34" t="str">
        <f>IF(Tableau3[[#This Row],[Échéance (mois)]]="","",Tableau3[[#This Row],[Capital amorti]]-Tableau3[[#This Row],[Capital]])</f>
        <v/>
      </c>
    </row>
    <row r="379" spans="2:8" ht="28.15" customHeight="1" x14ac:dyDescent="0.25">
      <c r="B379" s="26" t="str">
        <f t="shared" si="5"/>
        <v/>
      </c>
      <c r="C379" s="27" t="str">
        <f>IF(Tableau3[[#This Row],[Échéance (mois)]]="","",EOMONTH(C378,1))</f>
        <v/>
      </c>
      <c r="D379" s="34" t="str">
        <f>IF(Tableau3[[#This Row],[Échéance (mois)]]="","",H378)</f>
        <v/>
      </c>
      <c r="E379" s="35" t="str">
        <f>IF(Tableau3[[#This Row],[Échéance (mois)]]="","",$H$8)</f>
        <v/>
      </c>
      <c r="F379" s="34" t="str">
        <f>IF(Tableau3[[#This Row],[Échéance (mois)]]="","",Tableau3[[#This Row],[Capital amorti]]*$C$8%/12)</f>
        <v/>
      </c>
      <c r="G379" s="35" t="str">
        <f>IF(Tableau3[[#This Row],[Échéance (mois)]]="","",Tableau3[[#This Row],[Mensualité]]-Tableau3[[#This Row],[Intérêt]])</f>
        <v/>
      </c>
      <c r="H379" s="34" t="str">
        <f>IF(Tableau3[[#This Row],[Échéance (mois)]]="","",Tableau3[[#This Row],[Capital amorti]]-Tableau3[[#This Row],[Capital]])</f>
        <v/>
      </c>
    </row>
    <row r="380" spans="2:8" ht="28.15" customHeight="1" x14ac:dyDescent="0.25">
      <c r="B380" s="26" t="str">
        <f t="shared" si="5"/>
        <v/>
      </c>
      <c r="C380" s="27" t="str">
        <f>IF(Tableau3[[#This Row],[Échéance (mois)]]="","",EOMONTH(C379,1))</f>
        <v/>
      </c>
      <c r="D380" s="34" t="str">
        <f>IF(Tableau3[[#This Row],[Échéance (mois)]]="","",H379)</f>
        <v/>
      </c>
      <c r="E380" s="35" t="str">
        <f>IF(Tableau3[[#This Row],[Échéance (mois)]]="","",$H$8)</f>
        <v/>
      </c>
      <c r="F380" s="34" t="str">
        <f>IF(Tableau3[[#This Row],[Échéance (mois)]]="","",Tableau3[[#This Row],[Capital amorti]]*$C$8%/12)</f>
        <v/>
      </c>
      <c r="G380" s="35" t="str">
        <f>IF(Tableau3[[#This Row],[Échéance (mois)]]="","",Tableau3[[#This Row],[Mensualité]]-Tableau3[[#This Row],[Intérêt]])</f>
        <v/>
      </c>
      <c r="H380" s="34" t="str">
        <f>IF(Tableau3[[#This Row],[Échéance (mois)]]="","",Tableau3[[#This Row],[Capital amorti]]-Tableau3[[#This Row],[Capital]])</f>
        <v/>
      </c>
    </row>
    <row r="381" spans="2:8" ht="28.15" customHeight="1" x14ac:dyDescent="0.25">
      <c r="B381" s="26" t="str">
        <f t="shared" si="5"/>
        <v/>
      </c>
      <c r="C381" s="27" t="str">
        <f>IF(Tableau3[[#This Row],[Échéance (mois)]]="","",EOMONTH(C380,1))</f>
        <v/>
      </c>
      <c r="D381" s="34" t="str">
        <f>IF(Tableau3[[#This Row],[Échéance (mois)]]="","",H380)</f>
        <v/>
      </c>
      <c r="E381" s="35" t="str">
        <f>IF(Tableau3[[#This Row],[Échéance (mois)]]="","",$H$8)</f>
        <v/>
      </c>
      <c r="F381" s="34" t="str">
        <f>IF(Tableau3[[#This Row],[Échéance (mois)]]="","",Tableau3[[#This Row],[Capital amorti]]*$C$8%/12)</f>
        <v/>
      </c>
      <c r="G381" s="35" t="str">
        <f>IF(Tableau3[[#This Row],[Échéance (mois)]]="","",Tableau3[[#This Row],[Mensualité]]-Tableau3[[#This Row],[Intérêt]])</f>
        <v/>
      </c>
      <c r="H381" s="34" t="str">
        <f>IF(Tableau3[[#This Row],[Échéance (mois)]]="","",Tableau3[[#This Row],[Capital amorti]]-Tableau3[[#This Row],[Capital]])</f>
        <v/>
      </c>
    </row>
    <row r="382" spans="2:8" ht="28.15" customHeight="1" x14ac:dyDescent="0.25">
      <c r="B382" s="26" t="str">
        <f t="shared" si="5"/>
        <v/>
      </c>
      <c r="C382" s="27" t="str">
        <f>IF(Tableau3[[#This Row],[Échéance (mois)]]="","",EOMONTH(C381,1))</f>
        <v/>
      </c>
      <c r="D382" s="34" t="str">
        <f>IF(Tableau3[[#This Row],[Échéance (mois)]]="","",H381)</f>
        <v/>
      </c>
      <c r="E382" s="35" t="str">
        <f>IF(Tableau3[[#This Row],[Échéance (mois)]]="","",$H$8)</f>
        <v/>
      </c>
      <c r="F382" s="34" t="str">
        <f>IF(Tableau3[[#This Row],[Échéance (mois)]]="","",Tableau3[[#This Row],[Capital amorti]]*$C$8%/12)</f>
        <v/>
      </c>
      <c r="G382" s="35" t="str">
        <f>IF(Tableau3[[#This Row],[Échéance (mois)]]="","",Tableau3[[#This Row],[Mensualité]]-Tableau3[[#This Row],[Intérêt]])</f>
        <v/>
      </c>
      <c r="H382" s="34" t="str">
        <f>IF(Tableau3[[#This Row],[Échéance (mois)]]="","",Tableau3[[#This Row],[Capital amorti]]-Tableau3[[#This Row],[Capital]])</f>
        <v/>
      </c>
    </row>
    <row r="383" spans="2:8" ht="28.15" customHeight="1" x14ac:dyDescent="0.25">
      <c r="B383" s="26" t="str">
        <f t="shared" si="5"/>
        <v/>
      </c>
      <c r="C383" s="27" t="str">
        <f>IF(Tableau3[[#This Row],[Échéance (mois)]]="","",EOMONTH(C382,1))</f>
        <v/>
      </c>
      <c r="D383" s="34" t="str">
        <f>IF(Tableau3[[#This Row],[Échéance (mois)]]="","",H382)</f>
        <v/>
      </c>
      <c r="E383" s="35" t="str">
        <f>IF(Tableau3[[#This Row],[Échéance (mois)]]="","",$H$8)</f>
        <v/>
      </c>
      <c r="F383" s="34" t="str">
        <f>IF(Tableau3[[#This Row],[Échéance (mois)]]="","",Tableau3[[#This Row],[Capital amorti]]*$C$8%/12)</f>
        <v/>
      </c>
      <c r="G383" s="35" t="str">
        <f>IF(Tableau3[[#This Row],[Échéance (mois)]]="","",Tableau3[[#This Row],[Mensualité]]-Tableau3[[#This Row],[Intérêt]])</f>
        <v/>
      </c>
      <c r="H383" s="34" t="str">
        <f>IF(Tableau3[[#This Row],[Échéance (mois)]]="","",Tableau3[[#This Row],[Capital amorti]]-Tableau3[[#This Row],[Capital]])</f>
        <v/>
      </c>
    </row>
    <row r="384" spans="2:8" ht="28.15" customHeight="1" x14ac:dyDescent="0.25">
      <c r="B384" s="26" t="str">
        <f t="shared" si="5"/>
        <v/>
      </c>
      <c r="C384" s="27" t="str">
        <f>IF(Tableau3[[#This Row],[Échéance (mois)]]="","",EOMONTH(C383,1))</f>
        <v/>
      </c>
      <c r="D384" s="34" t="str">
        <f>IF(Tableau3[[#This Row],[Échéance (mois)]]="","",H383)</f>
        <v/>
      </c>
      <c r="E384" s="35" t="str">
        <f>IF(Tableau3[[#This Row],[Échéance (mois)]]="","",$H$8)</f>
        <v/>
      </c>
      <c r="F384" s="34" t="str">
        <f>IF(Tableau3[[#This Row],[Échéance (mois)]]="","",Tableau3[[#This Row],[Capital amorti]]*$C$8%/12)</f>
        <v/>
      </c>
      <c r="G384" s="35" t="str">
        <f>IF(Tableau3[[#This Row],[Échéance (mois)]]="","",Tableau3[[#This Row],[Mensualité]]-Tableau3[[#This Row],[Intérêt]])</f>
        <v/>
      </c>
      <c r="H384" s="34" t="str">
        <f>IF(Tableau3[[#This Row],[Échéance (mois)]]="","",Tableau3[[#This Row],[Capital amorti]]-Tableau3[[#This Row],[Capital]])</f>
        <v/>
      </c>
    </row>
    <row r="385" spans="2:8" ht="28.15" customHeight="1" x14ac:dyDescent="0.25">
      <c r="B385" s="26" t="str">
        <f t="shared" si="5"/>
        <v/>
      </c>
      <c r="C385" s="27" t="str">
        <f>IF(Tableau3[[#This Row],[Échéance (mois)]]="","",EOMONTH(C384,1))</f>
        <v/>
      </c>
      <c r="D385" s="34" t="str">
        <f>IF(Tableau3[[#This Row],[Échéance (mois)]]="","",H384)</f>
        <v/>
      </c>
      <c r="E385" s="35" t="str">
        <f>IF(Tableau3[[#This Row],[Échéance (mois)]]="","",$H$8)</f>
        <v/>
      </c>
      <c r="F385" s="34" t="str">
        <f>IF(Tableau3[[#This Row],[Échéance (mois)]]="","",Tableau3[[#This Row],[Capital amorti]]*$C$8%/12)</f>
        <v/>
      </c>
      <c r="G385" s="35" t="str">
        <f>IF(Tableau3[[#This Row],[Échéance (mois)]]="","",Tableau3[[#This Row],[Mensualité]]-Tableau3[[#This Row],[Intérêt]])</f>
        <v/>
      </c>
      <c r="H385" s="34" t="str">
        <f>IF(Tableau3[[#This Row],[Échéance (mois)]]="","",Tableau3[[#This Row],[Capital amorti]]-Tableau3[[#This Row],[Capital]])</f>
        <v/>
      </c>
    </row>
    <row r="386" spans="2:8" ht="28.15" customHeight="1" x14ac:dyDescent="0.25">
      <c r="B386" s="26" t="str">
        <f t="shared" si="5"/>
        <v/>
      </c>
      <c r="C386" s="27" t="str">
        <f>IF(Tableau3[[#This Row],[Échéance (mois)]]="","",EOMONTH(C385,1))</f>
        <v/>
      </c>
      <c r="D386" s="34" t="str">
        <f>IF(Tableau3[[#This Row],[Échéance (mois)]]="","",H385)</f>
        <v/>
      </c>
      <c r="E386" s="35" t="str">
        <f>IF(Tableau3[[#This Row],[Échéance (mois)]]="","",$H$8)</f>
        <v/>
      </c>
      <c r="F386" s="34" t="str">
        <f>IF(Tableau3[[#This Row],[Échéance (mois)]]="","",Tableau3[[#This Row],[Capital amorti]]*$C$8%/12)</f>
        <v/>
      </c>
      <c r="G386" s="35" t="str">
        <f>IF(Tableau3[[#This Row],[Échéance (mois)]]="","",Tableau3[[#This Row],[Mensualité]]-Tableau3[[#This Row],[Intérêt]])</f>
        <v/>
      </c>
      <c r="H386" s="34" t="str">
        <f>IF(Tableau3[[#This Row],[Échéance (mois)]]="","",Tableau3[[#This Row],[Capital amorti]]-Tableau3[[#This Row],[Capital]])</f>
        <v/>
      </c>
    </row>
    <row r="387" spans="2:8" ht="28.15" customHeight="1" x14ac:dyDescent="0.25">
      <c r="B387" s="26" t="str">
        <f t="shared" si="5"/>
        <v/>
      </c>
      <c r="C387" s="27" t="str">
        <f>IF(Tableau3[[#This Row],[Échéance (mois)]]="","",EOMONTH(C386,1))</f>
        <v/>
      </c>
      <c r="D387" s="34" t="str">
        <f>IF(Tableau3[[#This Row],[Échéance (mois)]]="","",H386)</f>
        <v/>
      </c>
      <c r="E387" s="35" t="str">
        <f>IF(Tableau3[[#This Row],[Échéance (mois)]]="","",$H$8)</f>
        <v/>
      </c>
      <c r="F387" s="34" t="str">
        <f>IF(Tableau3[[#This Row],[Échéance (mois)]]="","",Tableau3[[#This Row],[Capital amorti]]*$C$8%/12)</f>
        <v/>
      </c>
      <c r="G387" s="35" t="str">
        <f>IF(Tableau3[[#This Row],[Échéance (mois)]]="","",Tableau3[[#This Row],[Mensualité]]-Tableau3[[#This Row],[Intérêt]])</f>
        <v/>
      </c>
      <c r="H387" s="34" t="str">
        <f>IF(Tableau3[[#This Row],[Échéance (mois)]]="","",Tableau3[[#This Row],[Capital amorti]]-Tableau3[[#This Row],[Capital]])</f>
        <v/>
      </c>
    </row>
    <row r="388" spans="2:8" ht="28.15" customHeight="1" x14ac:dyDescent="0.25">
      <c r="B388" s="26" t="str">
        <f t="shared" si="5"/>
        <v/>
      </c>
      <c r="C388" s="27" t="str">
        <f>IF(Tableau3[[#This Row],[Échéance (mois)]]="","",EOMONTH(C387,1))</f>
        <v/>
      </c>
      <c r="D388" s="34" t="str">
        <f>IF(Tableau3[[#This Row],[Échéance (mois)]]="","",H387)</f>
        <v/>
      </c>
      <c r="E388" s="35" t="str">
        <f>IF(Tableau3[[#This Row],[Échéance (mois)]]="","",$H$8)</f>
        <v/>
      </c>
      <c r="F388" s="34" t="str">
        <f>IF(Tableau3[[#This Row],[Échéance (mois)]]="","",Tableau3[[#This Row],[Capital amorti]]*$C$8%/12)</f>
        <v/>
      </c>
      <c r="G388" s="35" t="str">
        <f>IF(Tableau3[[#This Row],[Échéance (mois)]]="","",Tableau3[[#This Row],[Mensualité]]-Tableau3[[#This Row],[Intérêt]])</f>
        <v/>
      </c>
      <c r="H388" s="34" t="str">
        <f>IF(Tableau3[[#This Row],[Échéance (mois)]]="","",Tableau3[[#This Row],[Capital amorti]]-Tableau3[[#This Row],[Capital]])</f>
        <v/>
      </c>
    </row>
    <row r="389" spans="2:8" ht="28.15" customHeight="1" x14ac:dyDescent="0.25">
      <c r="B389" s="26" t="str">
        <f t="shared" si="5"/>
        <v/>
      </c>
      <c r="C389" s="27" t="str">
        <f>IF(Tableau3[[#This Row],[Échéance (mois)]]="","",EOMONTH(C388,1))</f>
        <v/>
      </c>
      <c r="D389" s="34" t="str">
        <f>IF(Tableau3[[#This Row],[Échéance (mois)]]="","",H388)</f>
        <v/>
      </c>
      <c r="E389" s="35" t="str">
        <f>IF(Tableau3[[#This Row],[Échéance (mois)]]="","",$H$8)</f>
        <v/>
      </c>
      <c r="F389" s="34" t="str">
        <f>IF(Tableau3[[#This Row],[Échéance (mois)]]="","",Tableau3[[#This Row],[Capital amorti]]*$C$8%/12)</f>
        <v/>
      </c>
      <c r="G389" s="35" t="str">
        <f>IF(Tableau3[[#This Row],[Échéance (mois)]]="","",Tableau3[[#This Row],[Mensualité]]-Tableau3[[#This Row],[Intérêt]])</f>
        <v/>
      </c>
      <c r="H389" s="34" t="str">
        <f>IF(Tableau3[[#This Row],[Échéance (mois)]]="","",Tableau3[[#This Row],[Capital amorti]]-Tableau3[[#This Row],[Capital]])</f>
        <v/>
      </c>
    </row>
    <row r="390" spans="2:8" ht="28.15" customHeight="1" x14ac:dyDescent="0.25">
      <c r="B390" s="26" t="str">
        <f t="shared" si="5"/>
        <v/>
      </c>
      <c r="C390" s="27" t="str">
        <f>IF(Tableau3[[#This Row],[Échéance (mois)]]="","",EOMONTH(C389,1))</f>
        <v/>
      </c>
      <c r="D390" s="34" t="str">
        <f>IF(Tableau3[[#This Row],[Échéance (mois)]]="","",H389)</f>
        <v/>
      </c>
      <c r="E390" s="35" t="str">
        <f>IF(Tableau3[[#This Row],[Échéance (mois)]]="","",$H$8)</f>
        <v/>
      </c>
      <c r="F390" s="34" t="str">
        <f>IF(Tableau3[[#This Row],[Échéance (mois)]]="","",Tableau3[[#This Row],[Capital amorti]]*$C$8%/12)</f>
        <v/>
      </c>
      <c r="G390" s="35" t="str">
        <f>IF(Tableau3[[#This Row],[Échéance (mois)]]="","",Tableau3[[#This Row],[Mensualité]]-Tableau3[[#This Row],[Intérêt]])</f>
        <v/>
      </c>
      <c r="H390" s="34" t="str">
        <f>IF(Tableau3[[#This Row],[Échéance (mois)]]="","",Tableau3[[#This Row],[Capital amorti]]-Tableau3[[#This Row],[Capital]])</f>
        <v/>
      </c>
    </row>
    <row r="391" spans="2:8" ht="28.15" customHeight="1" x14ac:dyDescent="0.25">
      <c r="B391" s="26" t="str">
        <f t="shared" si="5"/>
        <v/>
      </c>
      <c r="C391" s="27" t="str">
        <f>IF(Tableau3[[#This Row],[Échéance (mois)]]="","",EOMONTH(C390,1))</f>
        <v/>
      </c>
      <c r="D391" s="34" t="str">
        <f>IF(Tableau3[[#This Row],[Échéance (mois)]]="","",H390)</f>
        <v/>
      </c>
      <c r="E391" s="35" t="str">
        <f>IF(Tableau3[[#This Row],[Échéance (mois)]]="","",$H$8)</f>
        <v/>
      </c>
      <c r="F391" s="34" t="str">
        <f>IF(Tableau3[[#This Row],[Échéance (mois)]]="","",Tableau3[[#This Row],[Capital amorti]]*$C$8%/12)</f>
        <v/>
      </c>
      <c r="G391" s="35" t="str">
        <f>IF(Tableau3[[#This Row],[Échéance (mois)]]="","",Tableau3[[#This Row],[Mensualité]]-Tableau3[[#This Row],[Intérêt]])</f>
        <v/>
      </c>
      <c r="H391" s="34" t="str">
        <f>IF(Tableau3[[#This Row],[Échéance (mois)]]="","",Tableau3[[#This Row],[Capital amorti]]-Tableau3[[#This Row],[Capital]])</f>
        <v/>
      </c>
    </row>
    <row r="392" spans="2:8" ht="28.15" customHeight="1" x14ac:dyDescent="0.25">
      <c r="B392" s="26" t="str">
        <f t="shared" si="5"/>
        <v/>
      </c>
      <c r="C392" s="27" t="str">
        <f>IF(Tableau3[[#This Row],[Échéance (mois)]]="","",EOMONTH(C391,1))</f>
        <v/>
      </c>
      <c r="D392" s="34" t="str">
        <f>IF(Tableau3[[#This Row],[Échéance (mois)]]="","",H391)</f>
        <v/>
      </c>
      <c r="E392" s="35" t="str">
        <f>IF(Tableau3[[#This Row],[Échéance (mois)]]="","",$H$8)</f>
        <v/>
      </c>
      <c r="F392" s="34" t="str">
        <f>IF(Tableau3[[#This Row],[Échéance (mois)]]="","",Tableau3[[#This Row],[Capital amorti]]*$C$8%/12)</f>
        <v/>
      </c>
      <c r="G392" s="35" t="str">
        <f>IF(Tableau3[[#This Row],[Échéance (mois)]]="","",Tableau3[[#This Row],[Mensualité]]-Tableau3[[#This Row],[Intérêt]])</f>
        <v/>
      </c>
      <c r="H392" s="34" t="str">
        <f>IF(Tableau3[[#This Row],[Échéance (mois)]]="","",Tableau3[[#This Row],[Capital amorti]]-Tableau3[[#This Row],[Capital]])</f>
        <v/>
      </c>
    </row>
    <row r="393" spans="2:8" ht="28.15" customHeight="1" x14ac:dyDescent="0.25">
      <c r="B393" s="26" t="str">
        <f t="shared" si="5"/>
        <v/>
      </c>
      <c r="C393" s="27" t="str">
        <f>IF(Tableau3[[#This Row],[Échéance (mois)]]="","",EOMONTH(C392,1))</f>
        <v/>
      </c>
      <c r="D393" s="34" t="str">
        <f>IF(Tableau3[[#This Row],[Échéance (mois)]]="","",H392)</f>
        <v/>
      </c>
      <c r="E393" s="35" t="str">
        <f>IF(Tableau3[[#This Row],[Échéance (mois)]]="","",$H$8)</f>
        <v/>
      </c>
      <c r="F393" s="34" t="str">
        <f>IF(Tableau3[[#This Row],[Échéance (mois)]]="","",Tableau3[[#This Row],[Capital amorti]]*$C$8%/12)</f>
        <v/>
      </c>
      <c r="G393" s="35" t="str">
        <f>IF(Tableau3[[#This Row],[Échéance (mois)]]="","",Tableau3[[#This Row],[Mensualité]]-Tableau3[[#This Row],[Intérêt]])</f>
        <v/>
      </c>
      <c r="H393" s="34" t="str">
        <f>IF(Tableau3[[#This Row],[Échéance (mois)]]="","",Tableau3[[#This Row],[Capital amorti]]-Tableau3[[#This Row],[Capital]])</f>
        <v/>
      </c>
    </row>
    <row r="394" spans="2:8" ht="28.15" customHeight="1" x14ac:dyDescent="0.25">
      <c r="B394" s="26" t="str">
        <f t="shared" si="5"/>
        <v/>
      </c>
      <c r="C394" s="27" t="str">
        <f>IF(Tableau3[[#This Row],[Échéance (mois)]]="","",EOMONTH(C393,1))</f>
        <v/>
      </c>
      <c r="D394" s="34" t="str">
        <f>IF(Tableau3[[#This Row],[Échéance (mois)]]="","",H393)</f>
        <v/>
      </c>
      <c r="E394" s="35" t="str">
        <f>IF(Tableau3[[#This Row],[Échéance (mois)]]="","",$H$8)</f>
        <v/>
      </c>
      <c r="F394" s="34" t="str">
        <f>IF(Tableau3[[#This Row],[Échéance (mois)]]="","",Tableau3[[#This Row],[Capital amorti]]*$C$8%/12)</f>
        <v/>
      </c>
      <c r="G394" s="35" t="str">
        <f>IF(Tableau3[[#This Row],[Échéance (mois)]]="","",Tableau3[[#This Row],[Mensualité]]-Tableau3[[#This Row],[Intérêt]])</f>
        <v/>
      </c>
      <c r="H394" s="34" t="str">
        <f>IF(Tableau3[[#This Row],[Échéance (mois)]]="","",Tableau3[[#This Row],[Capital amorti]]-Tableau3[[#This Row],[Capital]])</f>
        <v/>
      </c>
    </row>
    <row r="395" spans="2:8" ht="28.15" customHeight="1" x14ac:dyDescent="0.25">
      <c r="B395" s="26" t="str">
        <f t="shared" si="5"/>
        <v/>
      </c>
      <c r="C395" s="27" t="str">
        <f>IF(Tableau3[[#This Row],[Échéance (mois)]]="","",EOMONTH(C394,1))</f>
        <v/>
      </c>
      <c r="D395" s="34" t="str">
        <f>IF(Tableau3[[#This Row],[Échéance (mois)]]="","",H394)</f>
        <v/>
      </c>
      <c r="E395" s="35" t="str">
        <f>IF(Tableau3[[#This Row],[Échéance (mois)]]="","",$H$8)</f>
        <v/>
      </c>
      <c r="F395" s="34" t="str">
        <f>IF(Tableau3[[#This Row],[Échéance (mois)]]="","",Tableau3[[#This Row],[Capital amorti]]*$C$8%/12)</f>
        <v/>
      </c>
      <c r="G395" s="35" t="str">
        <f>IF(Tableau3[[#This Row],[Échéance (mois)]]="","",Tableau3[[#This Row],[Mensualité]]-Tableau3[[#This Row],[Intérêt]])</f>
        <v/>
      </c>
      <c r="H395" s="34" t="str">
        <f>IF(Tableau3[[#This Row],[Échéance (mois)]]="","",Tableau3[[#This Row],[Capital amorti]]-Tableau3[[#This Row],[Capital]])</f>
        <v/>
      </c>
    </row>
    <row r="396" spans="2:8" ht="28.15" customHeight="1" x14ac:dyDescent="0.25">
      <c r="B396" s="26" t="str">
        <f t="shared" si="5"/>
        <v/>
      </c>
      <c r="C396" s="27" t="str">
        <f>IF(Tableau3[[#This Row],[Échéance (mois)]]="","",EOMONTH(C395,1))</f>
        <v/>
      </c>
      <c r="D396" s="34" t="str">
        <f>IF(Tableau3[[#This Row],[Échéance (mois)]]="","",H395)</f>
        <v/>
      </c>
      <c r="E396" s="35" t="str">
        <f>IF(Tableau3[[#This Row],[Échéance (mois)]]="","",$H$8)</f>
        <v/>
      </c>
      <c r="F396" s="34" t="str">
        <f>IF(Tableau3[[#This Row],[Échéance (mois)]]="","",Tableau3[[#This Row],[Capital amorti]]*$C$8%/12)</f>
        <v/>
      </c>
      <c r="G396" s="35" t="str">
        <f>IF(Tableau3[[#This Row],[Échéance (mois)]]="","",Tableau3[[#This Row],[Mensualité]]-Tableau3[[#This Row],[Intérêt]])</f>
        <v/>
      </c>
      <c r="H396" s="34" t="str">
        <f>IF(Tableau3[[#This Row],[Échéance (mois)]]="","",Tableau3[[#This Row],[Capital amorti]]-Tableau3[[#This Row],[Capital]])</f>
        <v/>
      </c>
    </row>
    <row r="397" spans="2:8" ht="28.15" customHeight="1" x14ac:dyDescent="0.25">
      <c r="B397" s="26" t="str">
        <f t="shared" si="5"/>
        <v/>
      </c>
      <c r="C397" s="27" t="str">
        <f>IF(Tableau3[[#This Row],[Échéance (mois)]]="","",EOMONTH(C396,1))</f>
        <v/>
      </c>
      <c r="D397" s="34" t="str">
        <f>IF(Tableau3[[#This Row],[Échéance (mois)]]="","",H396)</f>
        <v/>
      </c>
      <c r="E397" s="35" t="str">
        <f>IF(Tableau3[[#This Row],[Échéance (mois)]]="","",$H$8)</f>
        <v/>
      </c>
      <c r="F397" s="34" t="str">
        <f>IF(Tableau3[[#This Row],[Échéance (mois)]]="","",Tableau3[[#This Row],[Capital amorti]]*$C$8%/12)</f>
        <v/>
      </c>
      <c r="G397" s="35" t="str">
        <f>IF(Tableau3[[#This Row],[Échéance (mois)]]="","",Tableau3[[#This Row],[Mensualité]]-Tableau3[[#This Row],[Intérêt]])</f>
        <v/>
      </c>
      <c r="H397" s="34" t="str">
        <f>IF(Tableau3[[#This Row],[Échéance (mois)]]="","",Tableau3[[#This Row],[Capital amorti]]-Tableau3[[#This Row],[Capital]])</f>
        <v/>
      </c>
    </row>
    <row r="398" spans="2:8" ht="28.15" customHeight="1" x14ac:dyDescent="0.25">
      <c r="B398" s="26" t="str">
        <f t="shared" si="5"/>
        <v/>
      </c>
      <c r="C398" s="27" t="str">
        <f>IF(Tableau3[[#This Row],[Échéance (mois)]]="","",EOMONTH(C397,1))</f>
        <v/>
      </c>
      <c r="D398" s="34" t="str">
        <f>IF(Tableau3[[#This Row],[Échéance (mois)]]="","",H397)</f>
        <v/>
      </c>
      <c r="E398" s="35" t="str">
        <f>IF(Tableau3[[#This Row],[Échéance (mois)]]="","",$H$8)</f>
        <v/>
      </c>
      <c r="F398" s="34" t="str">
        <f>IF(Tableau3[[#This Row],[Échéance (mois)]]="","",Tableau3[[#This Row],[Capital amorti]]*$C$8%/12)</f>
        <v/>
      </c>
      <c r="G398" s="35" t="str">
        <f>IF(Tableau3[[#This Row],[Échéance (mois)]]="","",Tableau3[[#This Row],[Mensualité]]-Tableau3[[#This Row],[Intérêt]])</f>
        <v/>
      </c>
      <c r="H398" s="34" t="str">
        <f>IF(Tableau3[[#This Row],[Échéance (mois)]]="","",Tableau3[[#This Row],[Capital amorti]]-Tableau3[[#This Row],[Capital]])</f>
        <v/>
      </c>
    </row>
    <row r="399" spans="2:8" ht="28.15" customHeight="1" x14ac:dyDescent="0.25">
      <c r="B399" s="26" t="str">
        <f t="shared" si="5"/>
        <v/>
      </c>
      <c r="C399" s="27" t="str">
        <f>IF(Tableau3[[#This Row],[Échéance (mois)]]="","",EOMONTH(C398,1))</f>
        <v/>
      </c>
      <c r="D399" s="34" t="str">
        <f>IF(Tableau3[[#This Row],[Échéance (mois)]]="","",H398)</f>
        <v/>
      </c>
      <c r="E399" s="35" t="str">
        <f>IF(Tableau3[[#This Row],[Échéance (mois)]]="","",$H$8)</f>
        <v/>
      </c>
      <c r="F399" s="34" t="str">
        <f>IF(Tableau3[[#This Row],[Échéance (mois)]]="","",Tableau3[[#This Row],[Capital amorti]]*$C$8%/12)</f>
        <v/>
      </c>
      <c r="G399" s="35" t="str">
        <f>IF(Tableau3[[#This Row],[Échéance (mois)]]="","",Tableau3[[#This Row],[Mensualité]]-Tableau3[[#This Row],[Intérêt]])</f>
        <v/>
      </c>
      <c r="H399" s="34" t="str">
        <f>IF(Tableau3[[#This Row],[Échéance (mois)]]="","",Tableau3[[#This Row],[Capital amorti]]-Tableau3[[#This Row],[Capital]])</f>
        <v/>
      </c>
    </row>
    <row r="400" spans="2:8" ht="28.15" customHeight="1" x14ac:dyDescent="0.25">
      <c r="B400" s="26" t="str">
        <f t="shared" si="5"/>
        <v/>
      </c>
      <c r="C400" s="27" t="str">
        <f>IF(Tableau3[[#This Row],[Échéance (mois)]]="","",EOMONTH(C399,1))</f>
        <v/>
      </c>
      <c r="D400" s="34" t="str">
        <f>IF(Tableau3[[#This Row],[Échéance (mois)]]="","",H399)</f>
        <v/>
      </c>
      <c r="E400" s="35" t="str">
        <f>IF(Tableau3[[#This Row],[Échéance (mois)]]="","",$H$8)</f>
        <v/>
      </c>
      <c r="F400" s="34" t="str">
        <f>IF(Tableau3[[#This Row],[Échéance (mois)]]="","",Tableau3[[#This Row],[Capital amorti]]*$C$8%/12)</f>
        <v/>
      </c>
      <c r="G400" s="35" t="str">
        <f>IF(Tableau3[[#This Row],[Échéance (mois)]]="","",Tableau3[[#This Row],[Mensualité]]-Tableau3[[#This Row],[Intérêt]])</f>
        <v/>
      </c>
      <c r="H400" s="34" t="str">
        <f>IF(Tableau3[[#This Row],[Échéance (mois)]]="","",Tableau3[[#This Row],[Capital amorti]]-Tableau3[[#This Row],[Capital]])</f>
        <v/>
      </c>
    </row>
    <row r="401" spans="2:8" ht="28.15" customHeight="1" x14ac:dyDescent="0.25">
      <c r="B401" s="26" t="str">
        <f t="shared" ref="B401:B464" si="6">IFERROR(IF(B400+1&lt;=$H$7,B400+1,""),"")</f>
        <v/>
      </c>
      <c r="C401" s="27" t="str">
        <f>IF(Tableau3[[#This Row],[Échéance (mois)]]="","",EOMONTH(C400,1))</f>
        <v/>
      </c>
      <c r="D401" s="34" t="str">
        <f>IF(Tableau3[[#This Row],[Échéance (mois)]]="","",H400)</f>
        <v/>
      </c>
      <c r="E401" s="35" t="str">
        <f>IF(Tableau3[[#This Row],[Échéance (mois)]]="","",$H$8)</f>
        <v/>
      </c>
      <c r="F401" s="34" t="str">
        <f>IF(Tableau3[[#This Row],[Échéance (mois)]]="","",Tableau3[[#This Row],[Capital amorti]]*$C$8%/12)</f>
        <v/>
      </c>
      <c r="G401" s="35" t="str">
        <f>IF(Tableau3[[#This Row],[Échéance (mois)]]="","",Tableau3[[#This Row],[Mensualité]]-Tableau3[[#This Row],[Intérêt]])</f>
        <v/>
      </c>
      <c r="H401" s="34" t="str">
        <f>IF(Tableau3[[#This Row],[Échéance (mois)]]="","",Tableau3[[#This Row],[Capital amorti]]-Tableau3[[#This Row],[Capital]])</f>
        <v/>
      </c>
    </row>
    <row r="402" spans="2:8" ht="28.15" customHeight="1" x14ac:dyDescent="0.25">
      <c r="B402" s="26" t="str">
        <f t="shared" si="6"/>
        <v/>
      </c>
      <c r="C402" s="27" t="str">
        <f>IF(Tableau3[[#This Row],[Échéance (mois)]]="","",EOMONTH(C401,1))</f>
        <v/>
      </c>
      <c r="D402" s="34" t="str">
        <f>IF(Tableau3[[#This Row],[Échéance (mois)]]="","",H401)</f>
        <v/>
      </c>
      <c r="E402" s="35" t="str">
        <f>IF(Tableau3[[#This Row],[Échéance (mois)]]="","",$H$8)</f>
        <v/>
      </c>
      <c r="F402" s="34" t="str">
        <f>IF(Tableau3[[#This Row],[Échéance (mois)]]="","",Tableau3[[#This Row],[Capital amorti]]*$C$8%/12)</f>
        <v/>
      </c>
      <c r="G402" s="35" t="str">
        <f>IF(Tableau3[[#This Row],[Échéance (mois)]]="","",Tableau3[[#This Row],[Mensualité]]-Tableau3[[#This Row],[Intérêt]])</f>
        <v/>
      </c>
      <c r="H402" s="34" t="str">
        <f>IF(Tableau3[[#This Row],[Échéance (mois)]]="","",Tableau3[[#This Row],[Capital amorti]]-Tableau3[[#This Row],[Capital]])</f>
        <v/>
      </c>
    </row>
    <row r="403" spans="2:8" ht="28.15" customHeight="1" x14ac:dyDescent="0.25">
      <c r="B403" s="26" t="str">
        <f t="shared" si="6"/>
        <v/>
      </c>
      <c r="C403" s="27" t="str">
        <f>IF(Tableau3[[#This Row],[Échéance (mois)]]="","",EOMONTH(C402,1))</f>
        <v/>
      </c>
      <c r="D403" s="34" t="str">
        <f>IF(Tableau3[[#This Row],[Échéance (mois)]]="","",H402)</f>
        <v/>
      </c>
      <c r="E403" s="35" t="str">
        <f>IF(Tableau3[[#This Row],[Échéance (mois)]]="","",$H$8)</f>
        <v/>
      </c>
      <c r="F403" s="34" t="str">
        <f>IF(Tableau3[[#This Row],[Échéance (mois)]]="","",Tableau3[[#This Row],[Capital amorti]]*$C$8%/12)</f>
        <v/>
      </c>
      <c r="G403" s="35" t="str">
        <f>IF(Tableau3[[#This Row],[Échéance (mois)]]="","",Tableau3[[#This Row],[Mensualité]]-Tableau3[[#This Row],[Intérêt]])</f>
        <v/>
      </c>
      <c r="H403" s="34" t="str">
        <f>IF(Tableau3[[#This Row],[Échéance (mois)]]="","",Tableau3[[#This Row],[Capital amorti]]-Tableau3[[#This Row],[Capital]])</f>
        <v/>
      </c>
    </row>
    <row r="404" spans="2:8" ht="28.15" customHeight="1" x14ac:dyDescent="0.25">
      <c r="B404" s="26" t="str">
        <f t="shared" si="6"/>
        <v/>
      </c>
      <c r="C404" s="27" t="str">
        <f>IF(Tableau3[[#This Row],[Échéance (mois)]]="","",EOMONTH(C403,1))</f>
        <v/>
      </c>
      <c r="D404" s="34" t="str">
        <f>IF(Tableau3[[#This Row],[Échéance (mois)]]="","",H403)</f>
        <v/>
      </c>
      <c r="E404" s="35" t="str">
        <f>IF(Tableau3[[#This Row],[Échéance (mois)]]="","",$H$8)</f>
        <v/>
      </c>
      <c r="F404" s="34" t="str">
        <f>IF(Tableau3[[#This Row],[Échéance (mois)]]="","",Tableau3[[#This Row],[Capital amorti]]*$C$8%/12)</f>
        <v/>
      </c>
      <c r="G404" s="35" t="str">
        <f>IF(Tableau3[[#This Row],[Échéance (mois)]]="","",Tableau3[[#This Row],[Mensualité]]-Tableau3[[#This Row],[Intérêt]])</f>
        <v/>
      </c>
      <c r="H404" s="34" t="str">
        <f>IF(Tableau3[[#This Row],[Échéance (mois)]]="","",Tableau3[[#This Row],[Capital amorti]]-Tableau3[[#This Row],[Capital]])</f>
        <v/>
      </c>
    </row>
    <row r="405" spans="2:8" ht="28.15" customHeight="1" x14ac:dyDescent="0.25">
      <c r="B405" s="26" t="str">
        <f t="shared" si="6"/>
        <v/>
      </c>
      <c r="C405" s="27" t="str">
        <f>IF(Tableau3[[#This Row],[Échéance (mois)]]="","",EOMONTH(C404,1))</f>
        <v/>
      </c>
      <c r="D405" s="34" t="str">
        <f>IF(Tableau3[[#This Row],[Échéance (mois)]]="","",H404)</f>
        <v/>
      </c>
      <c r="E405" s="35" t="str">
        <f>IF(Tableau3[[#This Row],[Échéance (mois)]]="","",$H$8)</f>
        <v/>
      </c>
      <c r="F405" s="34" t="str">
        <f>IF(Tableau3[[#This Row],[Échéance (mois)]]="","",Tableau3[[#This Row],[Capital amorti]]*$C$8%/12)</f>
        <v/>
      </c>
      <c r="G405" s="35" t="str">
        <f>IF(Tableau3[[#This Row],[Échéance (mois)]]="","",Tableau3[[#This Row],[Mensualité]]-Tableau3[[#This Row],[Intérêt]])</f>
        <v/>
      </c>
      <c r="H405" s="34" t="str">
        <f>IF(Tableau3[[#This Row],[Échéance (mois)]]="","",Tableau3[[#This Row],[Capital amorti]]-Tableau3[[#This Row],[Capital]])</f>
        <v/>
      </c>
    </row>
    <row r="406" spans="2:8" ht="28.15" customHeight="1" x14ac:dyDescent="0.25">
      <c r="B406" s="26" t="str">
        <f t="shared" si="6"/>
        <v/>
      </c>
      <c r="C406" s="27" t="str">
        <f>IF(Tableau3[[#This Row],[Échéance (mois)]]="","",EOMONTH(C405,1))</f>
        <v/>
      </c>
      <c r="D406" s="34" t="str">
        <f>IF(Tableau3[[#This Row],[Échéance (mois)]]="","",H405)</f>
        <v/>
      </c>
      <c r="E406" s="35" t="str">
        <f>IF(Tableau3[[#This Row],[Échéance (mois)]]="","",$H$8)</f>
        <v/>
      </c>
      <c r="F406" s="34" t="str">
        <f>IF(Tableau3[[#This Row],[Échéance (mois)]]="","",Tableau3[[#This Row],[Capital amorti]]*$C$8%/12)</f>
        <v/>
      </c>
      <c r="G406" s="35" t="str">
        <f>IF(Tableau3[[#This Row],[Échéance (mois)]]="","",Tableau3[[#This Row],[Mensualité]]-Tableau3[[#This Row],[Intérêt]])</f>
        <v/>
      </c>
      <c r="H406" s="34" t="str">
        <f>IF(Tableau3[[#This Row],[Échéance (mois)]]="","",Tableau3[[#This Row],[Capital amorti]]-Tableau3[[#This Row],[Capital]])</f>
        <v/>
      </c>
    </row>
    <row r="407" spans="2:8" ht="28.15" customHeight="1" x14ac:dyDescent="0.25">
      <c r="B407" s="26" t="str">
        <f t="shared" si="6"/>
        <v/>
      </c>
      <c r="C407" s="27" t="str">
        <f>IF(Tableau3[[#This Row],[Échéance (mois)]]="","",EOMONTH(C406,1))</f>
        <v/>
      </c>
      <c r="D407" s="34" t="str">
        <f>IF(Tableau3[[#This Row],[Échéance (mois)]]="","",H406)</f>
        <v/>
      </c>
      <c r="E407" s="35" t="str">
        <f>IF(Tableau3[[#This Row],[Échéance (mois)]]="","",$H$8)</f>
        <v/>
      </c>
      <c r="F407" s="34" t="str">
        <f>IF(Tableau3[[#This Row],[Échéance (mois)]]="","",Tableau3[[#This Row],[Capital amorti]]*$C$8%/12)</f>
        <v/>
      </c>
      <c r="G407" s="35" t="str">
        <f>IF(Tableau3[[#This Row],[Échéance (mois)]]="","",Tableau3[[#This Row],[Mensualité]]-Tableau3[[#This Row],[Intérêt]])</f>
        <v/>
      </c>
      <c r="H407" s="34" t="str">
        <f>IF(Tableau3[[#This Row],[Échéance (mois)]]="","",Tableau3[[#This Row],[Capital amorti]]-Tableau3[[#This Row],[Capital]])</f>
        <v/>
      </c>
    </row>
    <row r="408" spans="2:8" ht="28.15" customHeight="1" x14ac:dyDescent="0.3">
      <c r="B408" s="38" t="str">
        <f t="shared" si="6"/>
        <v/>
      </c>
      <c r="C408" s="39" t="str">
        <f>IF(Tableau3[[#This Row],[Échéance (mois)]]="","",EOMONTH(C407,1))</f>
        <v/>
      </c>
      <c r="D408" s="40" t="str">
        <f>IF(Tableau3[[#This Row],[Échéance (mois)]]="","",H407)</f>
        <v/>
      </c>
      <c r="E408" s="41" t="str">
        <f>IF(Tableau3[[#This Row],[Échéance (mois)]]="","",$H$8)</f>
        <v/>
      </c>
      <c r="F408" s="42" t="str">
        <f>IF(Tableau3[[#This Row],[Échéance (mois)]]="","",Tableau3[[#This Row],[Capital amorti]]*$C$8%/12)</f>
        <v/>
      </c>
      <c r="G408" s="43" t="str">
        <f>IF(Tableau3[[#This Row],[Échéance (mois)]]="","",Tableau3[[#This Row],[Mensualité]]-Tableau3[[#This Row],[Intérêt]])</f>
        <v/>
      </c>
      <c r="H408" s="44" t="str">
        <f>IF(Tableau3[[#This Row],[Échéance (mois)]]="","",Tableau3[[#This Row],[Capital amorti]]-Tableau3[[#This Row],[Capital]])</f>
        <v/>
      </c>
    </row>
    <row r="409" spans="2:8" ht="28.15" customHeight="1" x14ac:dyDescent="0.3">
      <c r="B409" s="38" t="str">
        <f t="shared" si="6"/>
        <v/>
      </c>
      <c r="C409" s="39" t="str">
        <f>IF(Tableau3[[#This Row],[Échéance (mois)]]="","",EOMONTH(C408,1))</f>
        <v/>
      </c>
      <c r="D409" s="40" t="str">
        <f>IF(Tableau3[[#This Row],[Échéance (mois)]]="","",H408)</f>
        <v/>
      </c>
      <c r="E409" s="41" t="str">
        <f>IF(Tableau3[[#This Row],[Échéance (mois)]]="","",$H$8)</f>
        <v/>
      </c>
      <c r="F409" s="42" t="str">
        <f>IF(Tableau3[[#This Row],[Échéance (mois)]]="","",Tableau3[[#This Row],[Capital amorti]]*$C$8%/12)</f>
        <v/>
      </c>
      <c r="G409" s="43" t="str">
        <f>IF(Tableau3[[#This Row],[Échéance (mois)]]="","",Tableau3[[#This Row],[Mensualité]]-Tableau3[[#This Row],[Intérêt]])</f>
        <v/>
      </c>
      <c r="H409" s="44" t="str">
        <f>IF(Tableau3[[#This Row],[Échéance (mois)]]="","",Tableau3[[#This Row],[Capital amorti]]-Tableau3[[#This Row],[Capital]])</f>
        <v/>
      </c>
    </row>
    <row r="410" spans="2:8" ht="28.15" customHeight="1" x14ac:dyDescent="0.3">
      <c r="B410" s="38" t="str">
        <f t="shared" si="6"/>
        <v/>
      </c>
      <c r="C410" s="39" t="str">
        <f>IF(Tableau3[[#This Row],[Échéance (mois)]]="","",EOMONTH(C409,1))</f>
        <v/>
      </c>
      <c r="D410" s="40" t="str">
        <f>IF(Tableau3[[#This Row],[Échéance (mois)]]="","",H409)</f>
        <v/>
      </c>
      <c r="E410" s="41" t="str">
        <f>IF(Tableau3[[#This Row],[Échéance (mois)]]="","",$H$8)</f>
        <v/>
      </c>
      <c r="F410" s="42" t="str">
        <f>IF(Tableau3[[#This Row],[Échéance (mois)]]="","",Tableau3[[#This Row],[Capital amorti]]*$C$8%/12)</f>
        <v/>
      </c>
      <c r="G410" s="43" t="str">
        <f>IF(Tableau3[[#This Row],[Échéance (mois)]]="","",Tableau3[[#This Row],[Mensualité]]-Tableau3[[#This Row],[Intérêt]])</f>
        <v/>
      </c>
      <c r="H410" s="44" t="str">
        <f>IF(Tableau3[[#This Row],[Échéance (mois)]]="","",Tableau3[[#This Row],[Capital amorti]]-Tableau3[[#This Row],[Capital]])</f>
        <v/>
      </c>
    </row>
    <row r="411" spans="2:8" ht="28.15" customHeight="1" x14ac:dyDescent="0.3">
      <c r="B411" s="38" t="str">
        <f t="shared" si="6"/>
        <v/>
      </c>
      <c r="C411" s="39" t="str">
        <f>IF(Tableau3[[#This Row],[Échéance (mois)]]="","",EOMONTH(C410,1))</f>
        <v/>
      </c>
      <c r="D411" s="40" t="str">
        <f>IF(Tableau3[[#This Row],[Échéance (mois)]]="","",H410)</f>
        <v/>
      </c>
      <c r="E411" s="41" t="str">
        <f>IF(Tableau3[[#This Row],[Échéance (mois)]]="","",$H$8)</f>
        <v/>
      </c>
      <c r="F411" s="42" t="str">
        <f>IF(Tableau3[[#This Row],[Échéance (mois)]]="","",Tableau3[[#This Row],[Capital amorti]]*$C$8%/12)</f>
        <v/>
      </c>
      <c r="G411" s="43" t="str">
        <f>IF(Tableau3[[#This Row],[Échéance (mois)]]="","",Tableau3[[#This Row],[Mensualité]]-Tableau3[[#This Row],[Intérêt]])</f>
        <v/>
      </c>
      <c r="H411" s="44" t="str">
        <f>IF(Tableau3[[#This Row],[Échéance (mois)]]="","",Tableau3[[#This Row],[Capital amorti]]-Tableau3[[#This Row],[Capital]])</f>
        <v/>
      </c>
    </row>
    <row r="412" spans="2:8" ht="28.15" customHeight="1" x14ac:dyDescent="0.3">
      <c r="B412" s="38" t="str">
        <f t="shared" si="6"/>
        <v/>
      </c>
      <c r="C412" s="39" t="str">
        <f>IF(Tableau3[[#This Row],[Échéance (mois)]]="","",EOMONTH(C411,1))</f>
        <v/>
      </c>
      <c r="D412" s="40" t="str">
        <f>IF(Tableau3[[#This Row],[Échéance (mois)]]="","",H411)</f>
        <v/>
      </c>
      <c r="E412" s="41" t="str">
        <f>IF(Tableau3[[#This Row],[Échéance (mois)]]="","",$H$8)</f>
        <v/>
      </c>
      <c r="F412" s="42" t="str">
        <f>IF(Tableau3[[#This Row],[Échéance (mois)]]="","",Tableau3[[#This Row],[Capital amorti]]*$C$8%/12)</f>
        <v/>
      </c>
      <c r="G412" s="43" t="str">
        <f>IF(Tableau3[[#This Row],[Échéance (mois)]]="","",Tableau3[[#This Row],[Mensualité]]-Tableau3[[#This Row],[Intérêt]])</f>
        <v/>
      </c>
      <c r="H412" s="44" t="str">
        <f>IF(Tableau3[[#This Row],[Échéance (mois)]]="","",Tableau3[[#This Row],[Capital amorti]]-Tableau3[[#This Row],[Capital]])</f>
        <v/>
      </c>
    </row>
    <row r="413" spans="2:8" ht="28.15" customHeight="1" x14ac:dyDescent="0.3">
      <c r="B413" s="38" t="str">
        <f t="shared" si="6"/>
        <v/>
      </c>
      <c r="C413" s="39" t="str">
        <f>IF(Tableau3[[#This Row],[Échéance (mois)]]="","",EOMONTH(C412,1))</f>
        <v/>
      </c>
      <c r="D413" s="40" t="str">
        <f>IF(Tableau3[[#This Row],[Échéance (mois)]]="","",H412)</f>
        <v/>
      </c>
      <c r="E413" s="41" t="str">
        <f>IF(Tableau3[[#This Row],[Échéance (mois)]]="","",$H$8)</f>
        <v/>
      </c>
      <c r="F413" s="42" t="str">
        <f>IF(Tableau3[[#This Row],[Échéance (mois)]]="","",Tableau3[[#This Row],[Capital amorti]]*$C$8%/12)</f>
        <v/>
      </c>
      <c r="G413" s="43" t="str">
        <f>IF(Tableau3[[#This Row],[Échéance (mois)]]="","",Tableau3[[#This Row],[Mensualité]]-Tableau3[[#This Row],[Intérêt]])</f>
        <v/>
      </c>
      <c r="H413" s="44" t="str">
        <f>IF(Tableau3[[#This Row],[Échéance (mois)]]="","",Tableau3[[#This Row],[Capital amorti]]-Tableau3[[#This Row],[Capital]])</f>
        <v/>
      </c>
    </row>
    <row r="414" spans="2:8" ht="28.15" customHeight="1" x14ac:dyDescent="0.3">
      <c r="B414" s="38" t="str">
        <f t="shared" si="6"/>
        <v/>
      </c>
      <c r="C414" s="39" t="str">
        <f>IF(Tableau3[[#This Row],[Échéance (mois)]]="","",EOMONTH(C413,1))</f>
        <v/>
      </c>
      <c r="D414" s="40" t="str">
        <f>IF(Tableau3[[#This Row],[Échéance (mois)]]="","",H413)</f>
        <v/>
      </c>
      <c r="E414" s="41" t="str">
        <f>IF(Tableau3[[#This Row],[Échéance (mois)]]="","",$H$8)</f>
        <v/>
      </c>
      <c r="F414" s="42" t="str">
        <f>IF(Tableau3[[#This Row],[Échéance (mois)]]="","",Tableau3[[#This Row],[Capital amorti]]*$C$8%/12)</f>
        <v/>
      </c>
      <c r="G414" s="43" t="str">
        <f>IF(Tableau3[[#This Row],[Échéance (mois)]]="","",Tableau3[[#This Row],[Mensualité]]-Tableau3[[#This Row],[Intérêt]])</f>
        <v/>
      </c>
      <c r="H414" s="44" t="str">
        <f>IF(Tableau3[[#This Row],[Échéance (mois)]]="","",Tableau3[[#This Row],[Capital amorti]]-Tableau3[[#This Row],[Capital]])</f>
        <v/>
      </c>
    </row>
    <row r="415" spans="2:8" ht="28.15" customHeight="1" x14ac:dyDescent="0.3">
      <c r="B415" s="38" t="str">
        <f t="shared" si="6"/>
        <v/>
      </c>
      <c r="C415" s="39" t="str">
        <f>IF(Tableau3[[#This Row],[Échéance (mois)]]="","",EOMONTH(C414,1))</f>
        <v/>
      </c>
      <c r="D415" s="40" t="str">
        <f>IF(Tableau3[[#This Row],[Échéance (mois)]]="","",H414)</f>
        <v/>
      </c>
      <c r="E415" s="41" t="str">
        <f>IF(Tableau3[[#This Row],[Échéance (mois)]]="","",$H$8)</f>
        <v/>
      </c>
      <c r="F415" s="42" t="str">
        <f>IF(Tableau3[[#This Row],[Échéance (mois)]]="","",Tableau3[[#This Row],[Capital amorti]]*$C$8%/12)</f>
        <v/>
      </c>
      <c r="G415" s="43" t="str">
        <f>IF(Tableau3[[#This Row],[Échéance (mois)]]="","",Tableau3[[#This Row],[Mensualité]]-Tableau3[[#This Row],[Intérêt]])</f>
        <v/>
      </c>
      <c r="H415" s="44" t="str">
        <f>IF(Tableau3[[#This Row],[Échéance (mois)]]="","",Tableau3[[#This Row],[Capital amorti]]-Tableau3[[#This Row],[Capital]])</f>
        <v/>
      </c>
    </row>
    <row r="416" spans="2:8" ht="28.15" customHeight="1" x14ac:dyDescent="0.35">
      <c r="B416" s="29" t="str">
        <f t="shared" si="6"/>
        <v/>
      </c>
      <c r="C416" s="4" t="str">
        <f>IF(Tableau3[[#This Row],[Échéance (mois)]]="","",EOMONTH(C415,1))</f>
        <v/>
      </c>
      <c r="D416" s="36" t="str">
        <f>IF(Tableau3[[#This Row],[Échéance (mois)]]="","",H415)</f>
        <v/>
      </c>
      <c r="E416" s="37" t="str">
        <f>IF(Tableau3[[#This Row],[Échéance (mois)]]="","",$H$8)</f>
        <v/>
      </c>
      <c r="F416" s="28" t="str">
        <f>IF(Tableau3[[#This Row],[Échéance (mois)]]="","",Tableau3[[#This Row],[Capital amorti]]*$C$8%/12)</f>
        <v/>
      </c>
      <c r="G416" s="31" t="str">
        <f>IF(Tableau3[[#This Row],[Échéance (mois)]]="","",Tableau3[[#This Row],[Mensualité]]-Tableau3[[#This Row],[Intérêt]])</f>
        <v/>
      </c>
      <c r="H416" s="32" t="str">
        <f>IF(Tableau3[[#This Row],[Échéance (mois)]]="","",Tableau3[[#This Row],[Capital amorti]]-Tableau3[[#This Row],[Capital]])</f>
        <v/>
      </c>
    </row>
    <row r="417" spans="2:8" ht="28.15" customHeight="1" x14ac:dyDescent="0.35">
      <c r="B417" s="29" t="str">
        <f t="shared" si="6"/>
        <v/>
      </c>
      <c r="C417" s="4" t="str">
        <f>IF(Tableau3[[#This Row],[Échéance (mois)]]="","",EOMONTH(C416,1))</f>
        <v/>
      </c>
      <c r="D417" s="36" t="str">
        <f>IF(Tableau3[[#This Row],[Échéance (mois)]]="","",H416)</f>
        <v/>
      </c>
      <c r="E417" s="37" t="str">
        <f>IF(Tableau3[[#This Row],[Échéance (mois)]]="","",$H$8)</f>
        <v/>
      </c>
      <c r="F417" s="28" t="str">
        <f>IF(Tableau3[[#This Row],[Échéance (mois)]]="","",Tableau3[[#This Row],[Capital amorti]]*$C$8%/12)</f>
        <v/>
      </c>
      <c r="G417" s="31" t="str">
        <f>IF(Tableau3[[#This Row],[Échéance (mois)]]="","",Tableau3[[#This Row],[Mensualité]]-Tableau3[[#This Row],[Intérêt]])</f>
        <v/>
      </c>
      <c r="H417" s="32" t="str">
        <f>IF(Tableau3[[#This Row],[Échéance (mois)]]="","",Tableau3[[#This Row],[Capital amorti]]-Tableau3[[#This Row],[Capital]])</f>
        <v/>
      </c>
    </row>
    <row r="418" spans="2:8" ht="28.15" customHeight="1" x14ac:dyDescent="0.35">
      <c r="B418" s="29" t="str">
        <f t="shared" si="6"/>
        <v/>
      </c>
      <c r="C418" s="4" t="str">
        <f>IF(Tableau3[[#This Row],[Échéance (mois)]]="","",EOMONTH(C417,1))</f>
        <v/>
      </c>
      <c r="D418" s="36" t="str">
        <f>IF(Tableau3[[#This Row],[Échéance (mois)]]="","",H417)</f>
        <v/>
      </c>
      <c r="E418" s="37" t="str">
        <f>IF(Tableau3[[#This Row],[Échéance (mois)]]="","",$H$8)</f>
        <v/>
      </c>
      <c r="F418" s="28" t="str">
        <f>IF(Tableau3[[#This Row],[Échéance (mois)]]="","",Tableau3[[#This Row],[Capital amorti]]*$C$8%/12)</f>
        <v/>
      </c>
      <c r="G418" s="31" t="str">
        <f>IF(Tableau3[[#This Row],[Échéance (mois)]]="","",Tableau3[[#This Row],[Mensualité]]-Tableau3[[#This Row],[Intérêt]])</f>
        <v/>
      </c>
      <c r="H418" s="32" t="str">
        <f>IF(Tableau3[[#This Row],[Échéance (mois)]]="","",Tableau3[[#This Row],[Capital amorti]]-Tableau3[[#This Row],[Capital]])</f>
        <v/>
      </c>
    </row>
    <row r="419" spans="2:8" ht="28.15" customHeight="1" x14ac:dyDescent="0.35">
      <c r="B419" s="29" t="str">
        <f t="shared" si="6"/>
        <v/>
      </c>
      <c r="C419" s="4" t="str">
        <f>IF(Tableau3[[#This Row],[Échéance (mois)]]="","",EOMONTH(C418,1))</f>
        <v/>
      </c>
      <c r="D419" s="36" t="str">
        <f>IF(Tableau3[[#This Row],[Échéance (mois)]]="","",H418)</f>
        <v/>
      </c>
      <c r="E419" s="37" t="str">
        <f>IF(Tableau3[[#This Row],[Échéance (mois)]]="","",$H$8)</f>
        <v/>
      </c>
      <c r="F419" s="28" t="str">
        <f>IF(Tableau3[[#This Row],[Échéance (mois)]]="","",Tableau3[[#This Row],[Capital amorti]]*$C$8%/12)</f>
        <v/>
      </c>
      <c r="G419" s="31" t="str">
        <f>IF(Tableau3[[#This Row],[Échéance (mois)]]="","",Tableau3[[#This Row],[Mensualité]]-Tableau3[[#This Row],[Intérêt]])</f>
        <v/>
      </c>
      <c r="H419" s="32" t="str">
        <f>IF(Tableau3[[#This Row],[Échéance (mois)]]="","",Tableau3[[#This Row],[Capital amorti]]-Tableau3[[#This Row],[Capital]])</f>
        <v/>
      </c>
    </row>
    <row r="420" spans="2:8" ht="28.15" customHeight="1" x14ac:dyDescent="0.35">
      <c r="B420" s="29" t="str">
        <f t="shared" si="6"/>
        <v/>
      </c>
      <c r="C420" s="4" t="str">
        <f>IF(Tableau3[[#This Row],[Échéance (mois)]]="","",EOMONTH(C419,1))</f>
        <v/>
      </c>
      <c r="D420" s="36" t="str">
        <f>IF(Tableau3[[#This Row],[Échéance (mois)]]="","",H419)</f>
        <v/>
      </c>
      <c r="E420" s="37" t="str">
        <f>IF(Tableau3[[#This Row],[Échéance (mois)]]="","",$H$8)</f>
        <v/>
      </c>
      <c r="F420" s="28" t="str">
        <f>IF(Tableau3[[#This Row],[Échéance (mois)]]="","",Tableau3[[#This Row],[Capital amorti]]*$C$8%/12)</f>
        <v/>
      </c>
      <c r="G420" s="31" t="str">
        <f>IF(Tableau3[[#This Row],[Échéance (mois)]]="","",Tableau3[[#This Row],[Mensualité]]-Tableau3[[#This Row],[Intérêt]])</f>
        <v/>
      </c>
      <c r="H420" s="32" t="str">
        <f>IF(Tableau3[[#This Row],[Échéance (mois)]]="","",Tableau3[[#This Row],[Capital amorti]]-Tableau3[[#This Row],[Capital]])</f>
        <v/>
      </c>
    </row>
    <row r="421" spans="2:8" ht="28.15" customHeight="1" x14ac:dyDescent="0.35">
      <c r="B421" s="29" t="str">
        <f t="shared" si="6"/>
        <v/>
      </c>
      <c r="C421" s="4" t="str">
        <f>IF(Tableau3[[#This Row],[Échéance (mois)]]="","",EOMONTH(C420,1))</f>
        <v/>
      </c>
      <c r="D421" s="36" t="str">
        <f>IF(Tableau3[[#This Row],[Échéance (mois)]]="","",H420)</f>
        <v/>
      </c>
      <c r="E421" s="37" t="str">
        <f>IF(Tableau3[[#This Row],[Échéance (mois)]]="","",$H$8)</f>
        <v/>
      </c>
      <c r="F421" s="28" t="str">
        <f>IF(Tableau3[[#This Row],[Échéance (mois)]]="","",Tableau3[[#This Row],[Capital amorti]]*$C$8%/12)</f>
        <v/>
      </c>
      <c r="G421" s="31" t="str">
        <f>IF(Tableau3[[#This Row],[Échéance (mois)]]="","",Tableau3[[#This Row],[Mensualité]]-Tableau3[[#This Row],[Intérêt]])</f>
        <v/>
      </c>
      <c r="H421" s="32" t="str">
        <f>IF(Tableau3[[#This Row],[Échéance (mois)]]="","",Tableau3[[#This Row],[Capital amorti]]-Tableau3[[#This Row],[Capital]])</f>
        <v/>
      </c>
    </row>
    <row r="422" spans="2:8" ht="28.15" customHeight="1" x14ac:dyDescent="0.35">
      <c r="B422" s="29" t="str">
        <f t="shared" si="6"/>
        <v/>
      </c>
      <c r="C422" s="4" t="str">
        <f>IF(Tableau3[[#This Row],[Échéance (mois)]]="","",EOMONTH(C421,1))</f>
        <v/>
      </c>
      <c r="D422" s="36" t="str">
        <f>IF(Tableau3[[#This Row],[Échéance (mois)]]="","",H421)</f>
        <v/>
      </c>
      <c r="E422" s="37" t="str">
        <f>IF(Tableau3[[#This Row],[Échéance (mois)]]="","",$H$8)</f>
        <v/>
      </c>
      <c r="F422" s="28" t="str">
        <f>IF(Tableau3[[#This Row],[Échéance (mois)]]="","",Tableau3[[#This Row],[Capital amorti]]*$C$8%/12)</f>
        <v/>
      </c>
      <c r="G422" s="31" t="str">
        <f>IF(Tableau3[[#This Row],[Échéance (mois)]]="","",Tableau3[[#This Row],[Mensualité]]-Tableau3[[#This Row],[Intérêt]])</f>
        <v/>
      </c>
      <c r="H422" s="32" t="str">
        <f>IF(Tableau3[[#This Row],[Échéance (mois)]]="","",Tableau3[[#This Row],[Capital amorti]]-Tableau3[[#This Row],[Capital]])</f>
        <v/>
      </c>
    </row>
    <row r="423" spans="2:8" ht="28.15" customHeight="1" x14ac:dyDescent="0.35">
      <c r="B423" s="29" t="str">
        <f t="shared" si="6"/>
        <v/>
      </c>
      <c r="C423" s="4" t="str">
        <f>IF(Tableau3[[#This Row],[Échéance (mois)]]="","",EOMONTH(C422,1))</f>
        <v/>
      </c>
      <c r="D423" s="30" t="str">
        <f>IF(Tableau3[[#This Row],[Échéance (mois)]]="","",H422)</f>
        <v/>
      </c>
      <c r="E423" s="5" t="str">
        <f>IF(Tableau3[[#This Row],[Échéance (mois)]]="","",$H$8)</f>
        <v/>
      </c>
      <c r="F423" s="28" t="str">
        <f>IF(Tableau3[[#This Row],[Échéance (mois)]]="","",Tableau3[[#This Row],[Capital amorti]]*$C$8%/12)</f>
        <v/>
      </c>
      <c r="G423" s="31" t="str">
        <f>IF(Tableau3[[#This Row],[Échéance (mois)]]="","",Tableau3[[#This Row],[Mensualité]]-Tableau3[[#This Row],[Intérêt]])</f>
        <v/>
      </c>
      <c r="H423" s="32" t="str">
        <f>IF(Tableau3[[#This Row],[Échéance (mois)]]="","",Tableau3[[#This Row],[Capital amorti]]-Tableau3[[#This Row],[Capital]])</f>
        <v/>
      </c>
    </row>
    <row r="424" spans="2:8" ht="28.15" customHeight="1" x14ac:dyDescent="0.35">
      <c r="B424" s="29" t="str">
        <f t="shared" si="6"/>
        <v/>
      </c>
      <c r="C424" s="4" t="str">
        <f>IF(Tableau3[[#This Row],[Échéance (mois)]]="","",EOMONTH(C423,1))</f>
        <v/>
      </c>
      <c r="D424" s="30" t="str">
        <f>IF(Tableau3[[#This Row],[Échéance (mois)]]="","",H423)</f>
        <v/>
      </c>
      <c r="E424" s="5" t="str">
        <f>IF(Tableau3[[#This Row],[Échéance (mois)]]="","",$H$8)</f>
        <v/>
      </c>
      <c r="F424" s="28" t="str">
        <f>IF(Tableau3[[#This Row],[Échéance (mois)]]="","",Tableau3[[#This Row],[Capital amorti]]*$C$8%/12)</f>
        <v/>
      </c>
      <c r="G424" s="31" t="str">
        <f>IF(Tableau3[[#This Row],[Échéance (mois)]]="","",Tableau3[[#This Row],[Mensualité]]-Tableau3[[#This Row],[Intérêt]])</f>
        <v/>
      </c>
      <c r="H424" s="32" t="str">
        <f>IF(Tableau3[[#This Row],[Échéance (mois)]]="","",Tableau3[[#This Row],[Capital amorti]]-Tableau3[[#This Row],[Capital]])</f>
        <v/>
      </c>
    </row>
    <row r="425" spans="2:8" ht="28.15" customHeight="1" x14ac:dyDescent="0.35">
      <c r="B425" s="29" t="str">
        <f t="shared" si="6"/>
        <v/>
      </c>
      <c r="C425" s="4" t="str">
        <f>IF(Tableau3[[#This Row],[Échéance (mois)]]="","",EOMONTH(C424,1))</f>
        <v/>
      </c>
      <c r="D425" s="30" t="str">
        <f>IF(Tableau3[[#This Row],[Échéance (mois)]]="","",H424)</f>
        <v/>
      </c>
      <c r="E425" s="5" t="str">
        <f>IF(Tableau3[[#This Row],[Échéance (mois)]]="","",$H$8)</f>
        <v/>
      </c>
      <c r="F425" s="28" t="str">
        <f>IF(Tableau3[[#This Row],[Échéance (mois)]]="","",Tableau3[[#This Row],[Capital amorti]]*$C$8%/12)</f>
        <v/>
      </c>
      <c r="G425" s="31" t="str">
        <f>IF(Tableau3[[#This Row],[Échéance (mois)]]="","",Tableau3[[#This Row],[Mensualité]]-Tableau3[[#This Row],[Intérêt]])</f>
        <v/>
      </c>
      <c r="H425" s="32" t="str">
        <f>IF(Tableau3[[#This Row],[Échéance (mois)]]="","",Tableau3[[#This Row],[Capital amorti]]-Tableau3[[#This Row],[Capital]])</f>
        <v/>
      </c>
    </row>
    <row r="426" spans="2:8" ht="28.15" customHeight="1" x14ac:dyDescent="0.35">
      <c r="B426" s="29" t="str">
        <f t="shared" si="6"/>
        <v/>
      </c>
      <c r="C426" s="4" t="str">
        <f>IF(Tableau3[[#This Row],[Échéance (mois)]]="","",EOMONTH(C425,1))</f>
        <v/>
      </c>
      <c r="D426" s="30" t="str">
        <f>IF(Tableau3[[#This Row],[Échéance (mois)]]="","",H425)</f>
        <v/>
      </c>
      <c r="E426" s="5" t="str">
        <f>IF(Tableau3[[#This Row],[Échéance (mois)]]="","",$H$8)</f>
        <v/>
      </c>
      <c r="F426" s="28" t="str">
        <f>IF(Tableau3[[#This Row],[Échéance (mois)]]="","",Tableau3[[#This Row],[Capital amorti]]*$C$8%/12)</f>
        <v/>
      </c>
      <c r="G426" s="31" t="str">
        <f>IF(Tableau3[[#This Row],[Échéance (mois)]]="","",Tableau3[[#This Row],[Mensualité]]-Tableau3[[#This Row],[Intérêt]])</f>
        <v/>
      </c>
      <c r="H426" s="32" t="str">
        <f>IF(Tableau3[[#This Row],[Échéance (mois)]]="","",Tableau3[[#This Row],[Capital amorti]]-Tableau3[[#This Row],[Capital]])</f>
        <v/>
      </c>
    </row>
    <row r="427" spans="2:8" ht="28.15" customHeight="1" x14ac:dyDescent="0.35">
      <c r="B427" s="29" t="str">
        <f t="shared" si="6"/>
        <v/>
      </c>
      <c r="C427" s="4" t="str">
        <f>IF(Tableau3[[#This Row],[Échéance (mois)]]="","",EOMONTH(C426,1))</f>
        <v/>
      </c>
      <c r="D427" s="30" t="str">
        <f>IF(Tableau3[[#This Row],[Échéance (mois)]]="","",H426)</f>
        <v/>
      </c>
      <c r="E427" s="5" t="str">
        <f>IF(Tableau3[[#This Row],[Échéance (mois)]]="","",$H$8)</f>
        <v/>
      </c>
      <c r="F427" s="28" t="str">
        <f>IF(Tableau3[[#This Row],[Échéance (mois)]]="","",Tableau3[[#This Row],[Capital amorti]]*$C$8%/12)</f>
        <v/>
      </c>
      <c r="G427" s="31" t="str">
        <f>IF(Tableau3[[#This Row],[Échéance (mois)]]="","",Tableau3[[#This Row],[Mensualité]]-Tableau3[[#This Row],[Intérêt]])</f>
        <v/>
      </c>
      <c r="H427" s="32" t="str">
        <f>IF(Tableau3[[#This Row],[Échéance (mois)]]="","",Tableau3[[#This Row],[Capital amorti]]-Tableau3[[#This Row],[Capital]])</f>
        <v/>
      </c>
    </row>
    <row r="428" spans="2:8" ht="28.15" customHeight="1" x14ac:dyDescent="0.35">
      <c r="B428" s="29" t="str">
        <f t="shared" si="6"/>
        <v/>
      </c>
      <c r="C428" s="4" t="str">
        <f>IF(Tableau3[[#This Row],[Échéance (mois)]]="","",EOMONTH(C427,1))</f>
        <v/>
      </c>
      <c r="D428" s="30" t="str">
        <f>IF(Tableau3[[#This Row],[Échéance (mois)]]="","",H427)</f>
        <v/>
      </c>
      <c r="E428" s="5" t="str">
        <f>IF(Tableau3[[#This Row],[Échéance (mois)]]="","",$H$8)</f>
        <v/>
      </c>
      <c r="F428" s="28" t="str">
        <f>IF(Tableau3[[#This Row],[Échéance (mois)]]="","",Tableau3[[#This Row],[Capital amorti]]*$C$8%/12)</f>
        <v/>
      </c>
      <c r="G428" s="31" t="str">
        <f>IF(Tableau3[[#This Row],[Échéance (mois)]]="","",Tableau3[[#This Row],[Mensualité]]-Tableau3[[#This Row],[Intérêt]])</f>
        <v/>
      </c>
      <c r="H428" s="32" t="str">
        <f>IF(Tableau3[[#This Row],[Échéance (mois)]]="","",Tableau3[[#This Row],[Capital amorti]]-Tableau3[[#This Row],[Capital]])</f>
        <v/>
      </c>
    </row>
    <row r="429" spans="2:8" ht="28.15" customHeight="1" x14ac:dyDescent="0.35">
      <c r="B429" s="29" t="str">
        <f t="shared" si="6"/>
        <v/>
      </c>
      <c r="C429" s="4" t="str">
        <f>IF(Tableau3[[#This Row],[Échéance (mois)]]="","",EOMONTH(C428,1))</f>
        <v/>
      </c>
      <c r="D429" s="30" t="str">
        <f>IF(Tableau3[[#This Row],[Échéance (mois)]]="","",H428)</f>
        <v/>
      </c>
      <c r="E429" s="5" t="str">
        <f>IF(Tableau3[[#This Row],[Échéance (mois)]]="","",$H$8)</f>
        <v/>
      </c>
      <c r="F429" s="28" t="str">
        <f>IF(Tableau3[[#This Row],[Échéance (mois)]]="","",Tableau3[[#This Row],[Capital amorti]]*$C$8%/12)</f>
        <v/>
      </c>
      <c r="G429" s="31" t="str">
        <f>IF(Tableau3[[#This Row],[Échéance (mois)]]="","",Tableau3[[#This Row],[Mensualité]]-Tableau3[[#This Row],[Intérêt]])</f>
        <v/>
      </c>
      <c r="H429" s="32" t="str">
        <f>IF(Tableau3[[#This Row],[Échéance (mois)]]="","",Tableau3[[#This Row],[Capital amorti]]-Tableau3[[#This Row],[Capital]])</f>
        <v/>
      </c>
    </row>
    <row r="430" spans="2:8" ht="28.15" customHeight="1" x14ac:dyDescent="0.35">
      <c r="B430" s="29" t="str">
        <f t="shared" si="6"/>
        <v/>
      </c>
      <c r="C430" s="4" t="str">
        <f>IF(Tableau3[[#This Row],[Échéance (mois)]]="","",EOMONTH(C429,1))</f>
        <v/>
      </c>
      <c r="D430" s="30" t="str">
        <f>IF(Tableau3[[#This Row],[Échéance (mois)]]="","",H429)</f>
        <v/>
      </c>
      <c r="E430" s="5" t="str">
        <f>IF(Tableau3[[#This Row],[Échéance (mois)]]="","",$H$8)</f>
        <v/>
      </c>
      <c r="F430" s="28" t="str">
        <f>IF(Tableau3[[#This Row],[Échéance (mois)]]="","",Tableau3[[#This Row],[Capital amorti]]*$C$8%/12)</f>
        <v/>
      </c>
      <c r="G430" s="31" t="str">
        <f>IF(Tableau3[[#This Row],[Échéance (mois)]]="","",Tableau3[[#This Row],[Mensualité]]-Tableau3[[#This Row],[Intérêt]])</f>
        <v/>
      </c>
      <c r="H430" s="32" t="str">
        <f>IF(Tableau3[[#This Row],[Échéance (mois)]]="","",Tableau3[[#This Row],[Capital amorti]]-Tableau3[[#This Row],[Capital]])</f>
        <v/>
      </c>
    </row>
    <row r="431" spans="2:8" ht="28.15" customHeight="1" x14ac:dyDescent="0.35">
      <c r="B431" s="29" t="str">
        <f t="shared" si="6"/>
        <v/>
      </c>
      <c r="C431" s="4" t="str">
        <f>IF(Tableau3[[#This Row],[Échéance (mois)]]="","",EOMONTH(C430,1))</f>
        <v/>
      </c>
      <c r="D431" s="30" t="str">
        <f>IF(Tableau3[[#This Row],[Échéance (mois)]]="","",H430)</f>
        <v/>
      </c>
      <c r="E431" s="5" t="str">
        <f>IF(Tableau3[[#This Row],[Échéance (mois)]]="","",$H$8)</f>
        <v/>
      </c>
      <c r="F431" s="28" t="str">
        <f>IF(Tableau3[[#This Row],[Échéance (mois)]]="","",Tableau3[[#This Row],[Capital amorti]]*$C$8%/12)</f>
        <v/>
      </c>
      <c r="G431" s="31" t="str">
        <f>IF(Tableau3[[#This Row],[Échéance (mois)]]="","",Tableau3[[#This Row],[Mensualité]]-Tableau3[[#This Row],[Intérêt]])</f>
        <v/>
      </c>
      <c r="H431" s="32" t="str">
        <f>IF(Tableau3[[#This Row],[Échéance (mois)]]="","",Tableau3[[#This Row],[Capital amorti]]-Tableau3[[#This Row],[Capital]])</f>
        <v/>
      </c>
    </row>
    <row r="432" spans="2:8" ht="28.15" customHeight="1" x14ac:dyDescent="0.35">
      <c r="B432" s="29" t="str">
        <f t="shared" si="6"/>
        <v/>
      </c>
      <c r="C432" s="4" t="str">
        <f>IF(Tableau3[[#This Row],[Échéance (mois)]]="","",EOMONTH(C431,1))</f>
        <v/>
      </c>
      <c r="D432" s="30" t="str">
        <f>IF(Tableau3[[#This Row],[Échéance (mois)]]="","",H431)</f>
        <v/>
      </c>
      <c r="E432" s="5" t="str">
        <f>IF(Tableau3[[#This Row],[Échéance (mois)]]="","",$H$8)</f>
        <v/>
      </c>
      <c r="F432" s="28" t="str">
        <f>IF(Tableau3[[#This Row],[Échéance (mois)]]="","",Tableau3[[#This Row],[Capital amorti]]*$C$8%/12)</f>
        <v/>
      </c>
      <c r="G432" s="31" t="str">
        <f>IF(Tableau3[[#This Row],[Échéance (mois)]]="","",Tableau3[[#This Row],[Mensualité]]-Tableau3[[#This Row],[Intérêt]])</f>
        <v/>
      </c>
      <c r="H432" s="32" t="str">
        <f>IF(Tableau3[[#This Row],[Échéance (mois)]]="","",Tableau3[[#This Row],[Capital amorti]]-Tableau3[[#This Row],[Capital]])</f>
        <v/>
      </c>
    </row>
    <row r="433" spans="2:8" ht="28.15" customHeight="1" x14ac:dyDescent="0.35">
      <c r="B433" s="29" t="str">
        <f t="shared" si="6"/>
        <v/>
      </c>
      <c r="C433" s="4" t="str">
        <f>IF(Tableau3[[#This Row],[Échéance (mois)]]="","",EOMONTH(C432,1))</f>
        <v/>
      </c>
      <c r="D433" s="30" t="str">
        <f>IF(Tableau3[[#This Row],[Échéance (mois)]]="","",H432)</f>
        <v/>
      </c>
      <c r="E433" s="5" t="str">
        <f>IF(Tableau3[[#This Row],[Échéance (mois)]]="","",$H$8)</f>
        <v/>
      </c>
      <c r="F433" s="28" t="str">
        <f>IF(Tableau3[[#This Row],[Échéance (mois)]]="","",Tableau3[[#This Row],[Capital amorti]]*$C$8%/12)</f>
        <v/>
      </c>
      <c r="G433" s="31" t="str">
        <f>IF(Tableau3[[#This Row],[Échéance (mois)]]="","",Tableau3[[#This Row],[Mensualité]]-Tableau3[[#This Row],[Intérêt]])</f>
        <v/>
      </c>
      <c r="H433" s="32" t="str">
        <f>IF(Tableau3[[#This Row],[Échéance (mois)]]="","",Tableau3[[#This Row],[Capital amorti]]-Tableau3[[#This Row],[Capital]])</f>
        <v/>
      </c>
    </row>
    <row r="434" spans="2:8" ht="28.15" customHeight="1" x14ac:dyDescent="0.35">
      <c r="B434" s="29" t="str">
        <f t="shared" si="6"/>
        <v/>
      </c>
      <c r="C434" s="4" t="str">
        <f>IF(Tableau3[[#This Row],[Échéance (mois)]]="","",EOMONTH(C433,1))</f>
        <v/>
      </c>
      <c r="D434" s="30" t="str">
        <f>IF(Tableau3[[#This Row],[Échéance (mois)]]="","",H433)</f>
        <v/>
      </c>
      <c r="E434" s="5" t="str">
        <f>IF(Tableau3[[#This Row],[Échéance (mois)]]="","",$H$8)</f>
        <v/>
      </c>
      <c r="F434" s="28" t="str">
        <f>IF(Tableau3[[#This Row],[Échéance (mois)]]="","",Tableau3[[#This Row],[Capital amorti]]*$C$8%/12)</f>
        <v/>
      </c>
      <c r="G434" s="31" t="str">
        <f>IF(Tableau3[[#This Row],[Échéance (mois)]]="","",Tableau3[[#This Row],[Mensualité]]-Tableau3[[#This Row],[Intérêt]])</f>
        <v/>
      </c>
      <c r="H434" s="32" t="str">
        <f>IF(Tableau3[[#This Row],[Échéance (mois)]]="","",Tableau3[[#This Row],[Capital amorti]]-Tableau3[[#This Row],[Capital]])</f>
        <v/>
      </c>
    </row>
    <row r="435" spans="2:8" ht="28.15" customHeight="1" x14ac:dyDescent="0.35">
      <c r="B435" s="29" t="str">
        <f t="shared" si="6"/>
        <v/>
      </c>
      <c r="C435" s="4" t="str">
        <f>IF(Tableau3[[#This Row],[Échéance (mois)]]="","",EOMONTH(C434,1))</f>
        <v/>
      </c>
      <c r="D435" s="30" t="str">
        <f>IF(Tableau3[[#This Row],[Échéance (mois)]]="","",H434)</f>
        <v/>
      </c>
      <c r="E435" s="5" t="str">
        <f>IF(Tableau3[[#This Row],[Échéance (mois)]]="","",$H$8)</f>
        <v/>
      </c>
      <c r="F435" s="28" t="str">
        <f>IF(Tableau3[[#This Row],[Échéance (mois)]]="","",Tableau3[[#This Row],[Capital amorti]]*$C$8%/12)</f>
        <v/>
      </c>
      <c r="G435" s="31" t="str">
        <f>IF(Tableau3[[#This Row],[Échéance (mois)]]="","",Tableau3[[#This Row],[Mensualité]]-Tableau3[[#This Row],[Intérêt]])</f>
        <v/>
      </c>
      <c r="H435" s="32" t="str">
        <f>IF(Tableau3[[#This Row],[Échéance (mois)]]="","",Tableau3[[#This Row],[Capital amorti]]-Tableau3[[#This Row],[Capital]])</f>
        <v/>
      </c>
    </row>
    <row r="436" spans="2:8" ht="28.15" customHeight="1" x14ac:dyDescent="0.35">
      <c r="B436" s="29" t="str">
        <f t="shared" si="6"/>
        <v/>
      </c>
      <c r="C436" s="4" t="str">
        <f>IF(Tableau3[[#This Row],[Échéance (mois)]]="","",EOMONTH(C435,1))</f>
        <v/>
      </c>
      <c r="D436" s="30" t="str">
        <f>IF(Tableau3[[#This Row],[Échéance (mois)]]="","",H435)</f>
        <v/>
      </c>
      <c r="E436" s="5" t="str">
        <f>IF(Tableau3[[#This Row],[Échéance (mois)]]="","",$H$8)</f>
        <v/>
      </c>
      <c r="F436" s="28" t="str">
        <f>IF(Tableau3[[#This Row],[Échéance (mois)]]="","",Tableau3[[#This Row],[Capital amorti]]*$C$8%/12)</f>
        <v/>
      </c>
      <c r="G436" s="31" t="str">
        <f>IF(Tableau3[[#This Row],[Échéance (mois)]]="","",Tableau3[[#This Row],[Mensualité]]-Tableau3[[#This Row],[Intérêt]])</f>
        <v/>
      </c>
      <c r="H436" s="32" t="str">
        <f>IF(Tableau3[[#This Row],[Échéance (mois)]]="","",Tableau3[[#This Row],[Capital amorti]]-Tableau3[[#This Row],[Capital]])</f>
        <v/>
      </c>
    </row>
    <row r="437" spans="2:8" ht="28.15" customHeight="1" x14ac:dyDescent="0.35">
      <c r="B437" s="29" t="str">
        <f t="shared" si="6"/>
        <v/>
      </c>
      <c r="C437" s="4" t="str">
        <f>IF(Tableau3[[#This Row],[Échéance (mois)]]="","",EOMONTH(C436,1))</f>
        <v/>
      </c>
      <c r="D437" s="30" t="str">
        <f>IF(Tableau3[[#This Row],[Échéance (mois)]]="","",H436)</f>
        <v/>
      </c>
      <c r="E437" s="5" t="str">
        <f>IF(Tableau3[[#This Row],[Échéance (mois)]]="","",$H$8)</f>
        <v/>
      </c>
      <c r="F437" s="28" t="str">
        <f>IF(Tableau3[[#This Row],[Échéance (mois)]]="","",Tableau3[[#This Row],[Capital amorti]]*$C$8%/12)</f>
        <v/>
      </c>
      <c r="G437" s="31" t="str">
        <f>IF(Tableau3[[#This Row],[Échéance (mois)]]="","",Tableau3[[#This Row],[Mensualité]]-Tableau3[[#This Row],[Intérêt]])</f>
        <v/>
      </c>
      <c r="H437" s="32" t="str">
        <f>IF(Tableau3[[#This Row],[Échéance (mois)]]="","",Tableau3[[#This Row],[Capital amorti]]-Tableau3[[#This Row],[Capital]])</f>
        <v/>
      </c>
    </row>
    <row r="438" spans="2:8" ht="28.15" customHeight="1" x14ac:dyDescent="0.35">
      <c r="B438" s="29" t="str">
        <f t="shared" si="6"/>
        <v/>
      </c>
      <c r="C438" s="4" t="str">
        <f>IF(Tableau3[[#This Row],[Échéance (mois)]]="","",EOMONTH(C437,1))</f>
        <v/>
      </c>
      <c r="D438" s="30" t="str">
        <f>IF(Tableau3[[#This Row],[Échéance (mois)]]="","",H437)</f>
        <v/>
      </c>
      <c r="E438" s="5" t="str">
        <f>IF(Tableau3[[#This Row],[Échéance (mois)]]="","",$H$8)</f>
        <v/>
      </c>
      <c r="F438" s="28" t="str">
        <f>IF(Tableau3[[#This Row],[Échéance (mois)]]="","",Tableau3[[#This Row],[Capital amorti]]*$C$8%/12)</f>
        <v/>
      </c>
      <c r="G438" s="31" t="str">
        <f>IF(Tableau3[[#This Row],[Échéance (mois)]]="","",Tableau3[[#This Row],[Mensualité]]-Tableau3[[#This Row],[Intérêt]])</f>
        <v/>
      </c>
      <c r="H438" s="32" t="str">
        <f>IF(Tableau3[[#This Row],[Échéance (mois)]]="","",Tableau3[[#This Row],[Capital amorti]]-Tableau3[[#This Row],[Capital]])</f>
        <v/>
      </c>
    </row>
    <row r="439" spans="2:8" ht="28.15" customHeight="1" x14ac:dyDescent="0.35">
      <c r="B439" s="29" t="str">
        <f t="shared" si="6"/>
        <v/>
      </c>
      <c r="C439" s="4" t="str">
        <f>IF(Tableau3[[#This Row],[Échéance (mois)]]="","",EOMONTH(C438,1))</f>
        <v/>
      </c>
      <c r="D439" s="30" t="str">
        <f>IF(Tableau3[[#This Row],[Échéance (mois)]]="","",H438)</f>
        <v/>
      </c>
      <c r="E439" s="5" t="str">
        <f>IF(Tableau3[[#This Row],[Échéance (mois)]]="","",$H$8)</f>
        <v/>
      </c>
      <c r="F439" s="28" t="str">
        <f>IF(Tableau3[[#This Row],[Échéance (mois)]]="","",Tableau3[[#This Row],[Capital amorti]]*$C$8%/12)</f>
        <v/>
      </c>
      <c r="G439" s="31" t="str">
        <f>IF(Tableau3[[#This Row],[Échéance (mois)]]="","",Tableau3[[#This Row],[Mensualité]]-Tableau3[[#This Row],[Intérêt]])</f>
        <v/>
      </c>
      <c r="H439" s="32" t="str">
        <f>IF(Tableau3[[#This Row],[Échéance (mois)]]="","",Tableau3[[#This Row],[Capital amorti]]-Tableau3[[#This Row],[Capital]])</f>
        <v/>
      </c>
    </row>
    <row r="440" spans="2:8" ht="28.15" customHeight="1" x14ac:dyDescent="0.35">
      <c r="B440" s="29" t="str">
        <f t="shared" si="6"/>
        <v/>
      </c>
      <c r="C440" s="4" t="str">
        <f>IF(Tableau3[[#This Row],[Échéance (mois)]]="","",EOMONTH(C439,1))</f>
        <v/>
      </c>
      <c r="D440" s="30" t="str">
        <f>IF(Tableau3[[#This Row],[Échéance (mois)]]="","",H439)</f>
        <v/>
      </c>
      <c r="E440" s="5" t="str">
        <f>IF(Tableau3[[#This Row],[Échéance (mois)]]="","",$H$8)</f>
        <v/>
      </c>
      <c r="F440" s="28" t="str">
        <f>IF(Tableau3[[#This Row],[Échéance (mois)]]="","",Tableau3[[#This Row],[Capital amorti]]*$C$8%/12)</f>
        <v/>
      </c>
      <c r="G440" s="31" t="str">
        <f>IF(Tableau3[[#This Row],[Échéance (mois)]]="","",Tableau3[[#This Row],[Mensualité]]-Tableau3[[#This Row],[Intérêt]])</f>
        <v/>
      </c>
      <c r="H440" s="32" t="str">
        <f>IF(Tableau3[[#This Row],[Échéance (mois)]]="","",Tableau3[[#This Row],[Capital amorti]]-Tableau3[[#This Row],[Capital]])</f>
        <v/>
      </c>
    </row>
    <row r="441" spans="2:8" ht="28.15" customHeight="1" x14ac:dyDescent="0.35">
      <c r="B441" s="29" t="str">
        <f t="shared" si="6"/>
        <v/>
      </c>
      <c r="C441" s="4" t="str">
        <f>IF(Tableau3[[#This Row],[Échéance (mois)]]="","",EOMONTH(C440,1))</f>
        <v/>
      </c>
      <c r="D441" s="30" t="str">
        <f>IF(Tableau3[[#This Row],[Échéance (mois)]]="","",H440)</f>
        <v/>
      </c>
      <c r="E441" s="5" t="str">
        <f>IF(Tableau3[[#This Row],[Échéance (mois)]]="","",$H$8)</f>
        <v/>
      </c>
      <c r="F441" s="28" t="str">
        <f>IF(Tableau3[[#This Row],[Échéance (mois)]]="","",Tableau3[[#This Row],[Capital amorti]]*$C$8%/12)</f>
        <v/>
      </c>
      <c r="G441" s="31" t="str">
        <f>IF(Tableau3[[#This Row],[Échéance (mois)]]="","",Tableau3[[#This Row],[Mensualité]]-Tableau3[[#This Row],[Intérêt]])</f>
        <v/>
      </c>
      <c r="H441" s="32" t="str">
        <f>IF(Tableau3[[#This Row],[Échéance (mois)]]="","",Tableau3[[#This Row],[Capital amorti]]-Tableau3[[#This Row],[Capital]])</f>
        <v/>
      </c>
    </row>
    <row r="442" spans="2:8" ht="28.15" customHeight="1" x14ac:dyDescent="0.35">
      <c r="B442" s="29" t="str">
        <f t="shared" si="6"/>
        <v/>
      </c>
      <c r="C442" s="4" t="str">
        <f>IF(Tableau3[[#This Row],[Échéance (mois)]]="","",EOMONTH(C441,1))</f>
        <v/>
      </c>
      <c r="D442" s="30" t="str">
        <f>IF(Tableau3[[#This Row],[Échéance (mois)]]="","",H441)</f>
        <v/>
      </c>
      <c r="E442" s="5" t="str">
        <f>IF(Tableau3[[#This Row],[Échéance (mois)]]="","",$H$8)</f>
        <v/>
      </c>
      <c r="F442" s="28" t="str">
        <f>IF(Tableau3[[#This Row],[Échéance (mois)]]="","",Tableau3[[#This Row],[Capital amorti]]*$C$8%/12)</f>
        <v/>
      </c>
      <c r="G442" s="31" t="str">
        <f>IF(Tableau3[[#This Row],[Échéance (mois)]]="","",Tableau3[[#This Row],[Mensualité]]-Tableau3[[#This Row],[Intérêt]])</f>
        <v/>
      </c>
      <c r="H442" s="32" t="str">
        <f>IF(Tableau3[[#This Row],[Échéance (mois)]]="","",Tableau3[[#This Row],[Capital amorti]]-Tableau3[[#This Row],[Capital]])</f>
        <v/>
      </c>
    </row>
    <row r="443" spans="2:8" ht="28.15" customHeight="1" x14ac:dyDescent="0.35">
      <c r="B443" s="29" t="str">
        <f t="shared" si="6"/>
        <v/>
      </c>
      <c r="C443" s="4" t="str">
        <f>IF(Tableau3[[#This Row],[Échéance (mois)]]="","",EOMONTH(C442,1))</f>
        <v/>
      </c>
      <c r="D443" s="30" t="str">
        <f>IF(Tableau3[[#This Row],[Échéance (mois)]]="","",H442)</f>
        <v/>
      </c>
      <c r="E443" s="5" t="str">
        <f>IF(Tableau3[[#This Row],[Échéance (mois)]]="","",$H$8)</f>
        <v/>
      </c>
      <c r="F443" s="28" t="str">
        <f>IF(Tableau3[[#This Row],[Échéance (mois)]]="","",Tableau3[[#This Row],[Capital amorti]]*$C$8%/12)</f>
        <v/>
      </c>
      <c r="G443" s="31" t="str">
        <f>IF(Tableau3[[#This Row],[Échéance (mois)]]="","",Tableau3[[#This Row],[Mensualité]]-Tableau3[[#This Row],[Intérêt]])</f>
        <v/>
      </c>
      <c r="H443" s="32" t="str">
        <f>IF(Tableau3[[#This Row],[Échéance (mois)]]="","",Tableau3[[#This Row],[Capital amorti]]-Tableau3[[#This Row],[Capital]])</f>
        <v/>
      </c>
    </row>
    <row r="444" spans="2:8" ht="28.15" customHeight="1" x14ac:dyDescent="0.35">
      <c r="B444" s="29" t="str">
        <f t="shared" si="6"/>
        <v/>
      </c>
      <c r="C444" s="4" t="str">
        <f>IF(Tableau3[[#This Row],[Échéance (mois)]]="","",EOMONTH(C443,1))</f>
        <v/>
      </c>
      <c r="D444" s="30" t="str">
        <f>IF(Tableau3[[#This Row],[Échéance (mois)]]="","",H443)</f>
        <v/>
      </c>
      <c r="E444" s="5" t="str">
        <f>IF(Tableau3[[#This Row],[Échéance (mois)]]="","",$H$8)</f>
        <v/>
      </c>
      <c r="F444" s="28" t="str">
        <f>IF(Tableau3[[#This Row],[Échéance (mois)]]="","",Tableau3[[#This Row],[Capital amorti]]*$C$8%/12)</f>
        <v/>
      </c>
      <c r="G444" s="31" t="str">
        <f>IF(Tableau3[[#This Row],[Échéance (mois)]]="","",Tableau3[[#This Row],[Mensualité]]-Tableau3[[#This Row],[Intérêt]])</f>
        <v/>
      </c>
      <c r="H444" s="32" t="str">
        <f>IF(Tableau3[[#This Row],[Échéance (mois)]]="","",Tableau3[[#This Row],[Capital amorti]]-Tableau3[[#This Row],[Capital]])</f>
        <v/>
      </c>
    </row>
    <row r="445" spans="2:8" ht="28.15" customHeight="1" x14ac:dyDescent="0.35">
      <c r="B445" s="29" t="str">
        <f t="shared" si="6"/>
        <v/>
      </c>
      <c r="C445" s="4" t="str">
        <f>IF(Tableau3[[#This Row],[Échéance (mois)]]="","",EOMONTH(C444,1))</f>
        <v/>
      </c>
      <c r="D445" s="30" t="str">
        <f>IF(Tableau3[[#This Row],[Échéance (mois)]]="","",H444)</f>
        <v/>
      </c>
      <c r="E445" s="5" t="str">
        <f>IF(Tableau3[[#This Row],[Échéance (mois)]]="","",$H$8)</f>
        <v/>
      </c>
      <c r="F445" s="28" t="str">
        <f>IF(Tableau3[[#This Row],[Échéance (mois)]]="","",Tableau3[[#This Row],[Capital amorti]]*$C$8%/12)</f>
        <v/>
      </c>
      <c r="G445" s="31" t="str">
        <f>IF(Tableau3[[#This Row],[Échéance (mois)]]="","",Tableau3[[#This Row],[Mensualité]]-Tableau3[[#This Row],[Intérêt]])</f>
        <v/>
      </c>
      <c r="H445" s="32" t="str">
        <f>IF(Tableau3[[#This Row],[Échéance (mois)]]="","",Tableau3[[#This Row],[Capital amorti]]-Tableau3[[#This Row],[Capital]])</f>
        <v/>
      </c>
    </row>
    <row r="446" spans="2:8" ht="28.15" customHeight="1" x14ac:dyDescent="0.35">
      <c r="B446" s="29" t="str">
        <f t="shared" si="6"/>
        <v/>
      </c>
      <c r="C446" s="4" t="str">
        <f>IF(Tableau3[[#This Row],[Échéance (mois)]]="","",EOMONTH(C445,1))</f>
        <v/>
      </c>
      <c r="D446" s="30" t="str">
        <f>IF(Tableau3[[#This Row],[Échéance (mois)]]="","",H445)</f>
        <v/>
      </c>
      <c r="E446" s="5" t="str">
        <f>IF(Tableau3[[#This Row],[Échéance (mois)]]="","",$H$8)</f>
        <v/>
      </c>
      <c r="F446" s="28" t="str">
        <f>IF(Tableau3[[#This Row],[Échéance (mois)]]="","",Tableau3[[#This Row],[Capital amorti]]*$C$8%/12)</f>
        <v/>
      </c>
      <c r="G446" s="31" t="str">
        <f>IF(Tableau3[[#This Row],[Échéance (mois)]]="","",Tableau3[[#This Row],[Mensualité]]-Tableau3[[#This Row],[Intérêt]])</f>
        <v/>
      </c>
      <c r="H446" s="32" t="str">
        <f>IF(Tableau3[[#This Row],[Échéance (mois)]]="","",Tableau3[[#This Row],[Capital amorti]]-Tableau3[[#This Row],[Capital]])</f>
        <v/>
      </c>
    </row>
    <row r="447" spans="2:8" ht="28.15" customHeight="1" x14ac:dyDescent="0.35">
      <c r="B447" s="29" t="str">
        <f t="shared" si="6"/>
        <v/>
      </c>
      <c r="C447" s="4" t="str">
        <f>IF(Tableau3[[#This Row],[Échéance (mois)]]="","",EOMONTH(C446,1))</f>
        <v/>
      </c>
      <c r="D447" s="30" t="str">
        <f>IF(Tableau3[[#This Row],[Échéance (mois)]]="","",H446)</f>
        <v/>
      </c>
      <c r="E447" s="5" t="str">
        <f>IF(Tableau3[[#This Row],[Échéance (mois)]]="","",$H$8)</f>
        <v/>
      </c>
      <c r="F447" s="28" t="str">
        <f>IF(Tableau3[[#This Row],[Échéance (mois)]]="","",Tableau3[[#This Row],[Capital amorti]]*$C$8%/12)</f>
        <v/>
      </c>
      <c r="G447" s="31" t="str">
        <f>IF(Tableau3[[#This Row],[Échéance (mois)]]="","",Tableau3[[#This Row],[Mensualité]]-Tableau3[[#This Row],[Intérêt]])</f>
        <v/>
      </c>
      <c r="H447" s="32" t="str">
        <f>IF(Tableau3[[#This Row],[Échéance (mois)]]="","",Tableau3[[#This Row],[Capital amorti]]-Tableau3[[#This Row],[Capital]])</f>
        <v/>
      </c>
    </row>
    <row r="448" spans="2:8" ht="28.15" customHeight="1" x14ac:dyDescent="0.35">
      <c r="B448" s="29" t="str">
        <f t="shared" si="6"/>
        <v/>
      </c>
      <c r="C448" s="4" t="str">
        <f>IF(Tableau3[[#This Row],[Échéance (mois)]]="","",EOMONTH(C447,1))</f>
        <v/>
      </c>
      <c r="D448" s="30" t="str">
        <f>IF(Tableau3[[#This Row],[Échéance (mois)]]="","",H447)</f>
        <v/>
      </c>
      <c r="E448" s="5" t="str">
        <f>IF(Tableau3[[#This Row],[Échéance (mois)]]="","",$H$8)</f>
        <v/>
      </c>
      <c r="F448" s="28" t="str">
        <f>IF(Tableau3[[#This Row],[Échéance (mois)]]="","",Tableau3[[#This Row],[Capital amorti]]*$C$8%/12)</f>
        <v/>
      </c>
      <c r="G448" s="31" t="str">
        <f>IF(Tableau3[[#This Row],[Échéance (mois)]]="","",Tableau3[[#This Row],[Mensualité]]-Tableau3[[#This Row],[Intérêt]])</f>
        <v/>
      </c>
      <c r="H448" s="32" t="str">
        <f>IF(Tableau3[[#This Row],[Échéance (mois)]]="","",Tableau3[[#This Row],[Capital amorti]]-Tableau3[[#This Row],[Capital]])</f>
        <v/>
      </c>
    </row>
    <row r="449" spans="2:8" ht="28.15" customHeight="1" x14ac:dyDescent="0.35">
      <c r="B449" s="29" t="str">
        <f t="shared" si="6"/>
        <v/>
      </c>
      <c r="C449" s="4" t="str">
        <f>IF(Tableau3[[#This Row],[Échéance (mois)]]="","",EOMONTH(C448,1))</f>
        <v/>
      </c>
      <c r="D449" s="30" t="str">
        <f>IF(Tableau3[[#This Row],[Échéance (mois)]]="","",H448)</f>
        <v/>
      </c>
      <c r="E449" s="5" t="str">
        <f>IF(Tableau3[[#This Row],[Échéance (mois)]]="","",$H$8)</f>
        <v/>
      </c>
      <c r="F449" s="28" t="str">
        <f>IF(Tableau3[[#This Row],[Échéance (mois)]]="","",Tableau3[[#This Row],[Capital amorti]]*$C$8%/12)</f>
        <v/>
      </c>
      <c r="G449" s="31" t="str">
        <f>IF(Tableau3[[#This Row],[Échéance (mois)]]="","",Tableau3[[#This Row],[Mensualité]]-Tableau3[[#This Row],[Intérêt]])</f>
        <v/>
      </c>
      <c r="H449" s="32" t="str">
        <f>IF(Tableau3[[#This Row],[Échéance (mois)]]="","",Tableau3[[#This Row],[Capital amorti]]-Tableau3[[#This Row],[Capital]])</f>
        <v/>
      </c>
    </row>
    <row r="450" spans="2:8" ht="28.15" customHeight="1" x14ac:dyDescent="0.35">
      <c r="B450" s="29" t="str">
        <f t="shared" si="6"/>
        <v/>
      </c>
      <c r="C450" s="4" t="str">
        <f>IF(Tableau3[[#This Row],[Échéance (mois)]]="","",EOMONTH(C449,1))</f>
        <v/>
      </c>
      <c r="D450" s="30" t="str">
        <f>IF(Tableau3[[#This Row],[Échéance (mois)]]="","",H449)</f>
        <v/>
      </c>
      <c r="E450" s="5" t="str">
        <f>IF(Tableau3[[#This Row],[Échéance (mois)]]="","",$H$8)</f>
        <v/>
      </c>
      <c r="F450" s="28" t="str">
        <f>IF(Tableau3[[#This Row],[Échéance (mois)]]="","",Tableau3[[#This Row],[Capital amorti]]*$C$8%/12)</f>
        <v/>
      </c>
      <c r="G450" s="31" t="str">
        <f>IF(Tableau3[[#This Row],[Échéance (mois)]]="","",Tableau3[[#This Row],[Mensualité]]-Tableau3[[#This Row],[Intérêt]])</f>
        <v/>
      </c>
      <c r="H450" s="32" t="str">
        <f>IF(Tableau3[[#This Row],[Échéance (mois)]]="","",Tableau3[[#This Row],[Capital amorti]]-Tableau3[[#This Row],[Capital]])</f>
        <v/>
      </c>
    </row>
    <row r="451" spans="2:8" ht="28.15" customHeight="1" x14ac:dyDescent="0.35">
      <c r="B451" s="29" t="str">
        <f t="shared" si="6"/>
        <v/>
      </c>
      <c r="C451" s="4" t="str">
        <f>IF(Tableau3[[#This Row],[Échéance (mois)]]="","",EOMONTH(C450,1))</f>
        <v/>
      </c>
      <c r="D451" s="30" t="str">
        <f>IF(Tableau3[[#This Row],[Échéance (mois)]]="","",H450)</f>
        <v/>
      </c>
      <c r="E451" s="5" t="str">
        <f>IF(Tableau3[[#This Row],[Échéance (mois)]]="","",$H$8)</f>
        <v/>
      </c>
      <c r="F451" s="28" t="str">
        <f>IF(Tableau3[[#This Row],[Échéance (mois)]]="","",Tableau3[[#This Row],[Capital amorti]]*$C$8%/12)</f>
        <v/>
      </c>
      <c r="G451" s="31" t="str">
        <f>IF(Tableau3[[#This Row],[Échéance (mois)]]="","",Tableau3[[#This Row],[Mensualité]]-Tableau3[[#This Row],[Intérêt]])</f>
        <v/>
      </c>
      <c r="H451" s="32" t="str">
        <f>IF(Tableau3[[#This Row],[Échéance (mois)]]="","",Tableau3[[#This Row],[Capital amorti]]-Tableau3[[#This Row],[Capital]])</f>
        <v/>
      </c>
    </row>
    <row r="452" spans="2:8" ht="28.15" customHeight="1" x14ac:dyDescent="0.35">
      <c r="B452" s="29" t="str">
        <f t="shared" si="6"/>
        <v/>
      </c>
      <c r="C452" s="4" t="str">
        <f>IF(Tableau3[[#This Row],[Échéance (mois)]]="","",EOMONTH(C451,1))</f>
        <v/>
      </c>
      <c r="D452" s="30" t="str">
        <f>IF(Tableau3[[#This Row],[Échéance (mois)]]="","",H451)</f>
        <v/>
      </c>
      <c r="E452" s="5" t="str">
        <f>IF(Tableau3[[#This Row],[Échéance (mois)]]="","",$H$8)</f>
        <v/>
      </c>
      <c r="F452" s="28" t="str">
        <f>IF(Tableau3[[#This Row],[Échéance (mois)]]="","",Tableau3[[#This Row],[Capital amorti]]*$C$8%/12)</f>
        <v/>
      </c>
      <c r="G452" s="31" t="str">
        <f>IF(Tableau3[[#This Row],[Échéance (mois)]]="","",Tableau3[[#This Row],[Mensualité]]-Tableau3[[#This Row],[Intérêt]])</f>
        <v/>
      </c>
      <c r="H452" s="32" t="str">
        <f>IF(Tableau3[[#This Row],[Échéance (mois)]]="","",Tableau3[[#This Row],[Capital amorti]]-Tableau3[[#This Row],[Capital]])</f>
        <v/>
      </c>
    </row>
    <row r="453" spans="2:8" ht="28.15" customHeight="1" x14ac:dyDescent="0.35">
      <c r="B453" s="29" t="str">
        <f t="shared" si="6"/>
        <v/>
      </c>
      <c r="C453" s="4" t="str">
        <f>IF(Tableau3[[#This Row],[Échéance (mois)]]="","",EOMONTH(C452,1))</f>
        <v/>
      </c>
      <c r="D453" s="30" t="str">
        <f>IF(Tableau3[[#This Row],[Échéance (mois)]]="","",H452)</f>
        <v/>
      </c>
      <c r="E453" s="5" t="str">
        <f>IF(Tableau3[[#This Row],[Échéance (mois)]]="","",$H$8)</f>
        <v/>
      </c>
      <c r="F453" s="28" t="str">
        <f>IF(Tableau3[[#This Row],[Échéance (mois)]]="","",Tableau3[[#This Row],[Capital amorti]]*$C$8%/12)</f>
        <v/>
      </c>
      <c r="G453" s="31" t="str">
        <f>IF(Tableau3[[#This Row],[Échéance (mois)]]="","",Tableau3[[#This Row],[Mensualité]]-Tableau3[[#This Row],[Intérêt]])</f>
        <v/>
      </c>
      <c r="H453" s="32" t="str">
        <f>IF(Tableau3[[#This Row],[Échéance (mois)]]="","",Tableau3[[#This Row],[Capital amorti]]-Tableau3[[#This Row],[Capital]])</f>
        <v/>
      </c>
    </row>
    <row r="454" spans="2:8" ht="28.15" customHeight="1" x14ac:dyDescent="0.35">
      <c r="B454" s="29" t="str">
        <f t="shared" si="6"/>
        <v/>
      </c>
      <c r="C454" s="4" t="str">
        <f>IF(Tableau3[[#This Row],[Échéance (mois)]]="","",EOMONTH(C453,1))</f>
        <v/>
      </c>
      <c r="D454" s="30" t="str">
        <f>IF(Tableau3[[#This Row],[Échéance (mois)]]="","",H453)</f>
        <v/>
      </c>
      <c r="E454" s="5" t="str">
        <f>IF(Tableau3[[#This Row],[Échéance (mois)]]="","",$H$8)</f>
        <v/>
      </c>
      <c r="F454" s="28" t="str">
        <f>IF(Tableau3[[#This Row],[Échéance (mois)]]="","",Tableau3[[#This Row],[Capital amorti]]*$C$8%/12)</f>
        <v/>
      </c>
      <c r="G454" s="31" t="str">
        <f>IF(Tableau3[[#This Row],[Échéance (mois)]]="","",Tableau3[[#This Row],[Mensualité]]-Tableau3[[#This Row],[Intérêt]])</f>
        <v/>
      </c>
      <c r="H454" s="32" t="str">
        <f>IF(Tableau3[[#This Row],[Échéance (mois)]]="","",Tableau3[[#This Row],[Capital amorti]]-Tableau3[[#This Row],[Capital]])</f>
        <v/>
      </c>
    </row>
    <row r="455" spans="2:8" ht="28.15" customHeight="1" x14ac:dyDescent="0.35">
      <c r="B455" s="29" t="str">
        <f t="shared" si="6"/>
        <v/>
      </c>
      <c r="C455" s="4" t="str">
        <f>IF(Tableau3[[#This Row],[Échéance (mois)]]="","",EOMONTH(C454,1))</f>
        <v/>
      </c>
      <c r="D455" s="30" t="str">
        <f>IF(Tableau3[[#This Row],[Échéance (mois)]]="","",H454)</f>
        <v/>
      </c>
      <c r="E455" s="5" t="str">
        <f>IF(Tableau3[[#This Row],[Échéance (mois)]]="","",$H$8)</f>
        <v/>
      </c>
      <c r="F455" s="28" t="str">
        <f>IF(Tableau3[[#This Row],[Échéance (mois)]]="","",Tableau3[[#This Row],[Capital amorti]]*$C$8%/12)</f>
        <v/>
      </c>
      <c r="G455" s="31" t="str">
        <f>IF(Tableau3[[#This Row],[Échéance (mois)]]="","",Tableau3[[#This Row],[Mensualité]]-Tableau3[[#This Row],[Intérêt]])</f>
        <v/>
      </c>
      <c r="H455" s="32" t="str">
        <f>IF(Tableau3[[#This Row],[Échéance (mois)]]="","",Tableau3[[#This Row],[Capital amorti]]-Tableau3[[#This Row],[Capital]])</f>
        <v/>
      </c>
    </row>
    <row r="456" spans="2:8" ht="28.15" customHeight="1" x14ac:dyDescent="0.35">
      <c r="B456" s="29" t="str">
        <f t="shared" si="6"/>
        <v/>
      </c>
      <c r="C456" s="4" t="str">
        <f>IF(Tableau3[[#This Row],[Échéance (mois)]]="","",EOMONTH(C455,1))</f>
        <v/>
      </c>
      <c r="D456" s="30" t="str">
        <f>IF(Tableau3[[#This Row],[Échéance (mois)]]="","",H455)</f>
        <v/>
      </c>
      <c r="E456" s="5" t="str">
        <f>IF(Tableau3[[#This Row],[Échéance (mois)]]="","",$H$8)</f>
        <v/>
      </c>
      <c r="F456" s="28" t="str">
        <f>IF(Tableau3[[#This Row],[Échéance (mois)]]="","",Tableau3[[#This Row],[Capital amorti]]*$C$8%/12)</f>
        <v/>
      </c>
      <c r="G456" s="31" t="str">
        <f>IF(Tableau3[[#This Row],[Échéance (mois)]]="","",Tableau3[[#This Row],[Mensualité]]-Tableau3[[#This Row],[Intérêt]])</f>
        <v/>
      </c>
      <c r="H456" s="32" t="str">
        <f>IF(Tableau3[[#This Row],[Échéance (mois)]]="","",Tableau3[[#This Row],[Capital amorti]]-Tableau3[[#This Row],[Capital]])</f>
        <v/>
      </c>
    </row>
    <row r="457" spans="2:8" ht="28.15" customHeight="1" x14ac:dyDescent="0.35">
      <c r="B457" s="29" t="str">
        <f t="shared" si="6"/>
        <v/>
      </c>
      <c r="C457" s="4" t="str">
        <f>IF(Tableau3[[#This Row],[Échéance (mois)]]="","",EOMONTH(C456,1))</f>
        <v/>
      </c>
      <c r="D457" s="30" t="str">
        <f>IF(Tableau3[[#This Row],[Échéance (mois)]]="","",H456)</f>
        <v/>
      </c>
      <c r="E457" s="5" t="str">
        <f>IF(Tableau3[[#This Row],[Échéance (mois)]]="","",$H$8)</f>
        <v/>
      </c>
      <c r="F457" s="28" t="str">
        <f>IF(Tableau3[[#This Row],[Échéance (mois)]]="","",Tableau3[[#This Row],[Capital amorti]]*$C$8%/12)</f>
        <v/>
      </c>
      <c r="G457" s="31" t="str">
        <f>IF(Tableau3[[#This Row],[Échéance (mois)]]="","",Tableau3[[#This Row],[Mensualité]]-Tableau3[[#This Row],[Intérêt]])</f>
        <v/>
      </c>
      <c r="H457" s="32" t="str">
        <f>IF(Tableau3[[#This Row],[Échéance (mois)]]="","",Tableau3[[#This Row],[Capital amorti]]-Tableau3[[#This Row],[Capital]])</f>
        <v/>
      </c>
    </row>
    <row r="458" spans="2:8" ht="28.15" customHeight="1" x14ac:dyDescent="0.35">
      <c r="B458" s="29" t="str">
        <f t="shared" si="6"/>
        <v/>
      </c>
      <c r="C458" s="4" t="str">
        <f>IF(Tableau3[[#This Row],[Échéance (mois)]]="","",EOMONTH(C457,1))</f>
        <v/>
      </c>
      <c r="D458" s="30" t="str">
        <f>IF(Tableau3[[#This Row],[Échéance (mois)]]="","",H457)</f>
        <v/>
      </c>
      <c r="E458" s="5" t="str">
        <f>IF(Tableau3[[#This Row],[Échéance (mois)]]="","",$H$8)</f>
        <v/>
      </c>
      <c r="F458" s="28" t="str">
        <f>IF(Tableau3[[#This Row],[Échéance (mois)]]="","",Tableau3[[#This Row],[Capital amorti]]*$C$8%/12)</f>
        <v/>
      </c>
      <c r="G458" s="31" t="str">
        <f>IF(Tableau3[[#This Row],[Échéance (mois)]]="","",Tableau3[[#This Row],[Mensualité]]-Tableau3[[#This Row],[Intérêt]])</f>
        <v/>
      </c>
      <c r="H458" s="32" t="str">
        <f>IF(Tableau3[[#This Row],[Échéance (mois)]]="","",Tableau3[[#This Row],[Capital amorti]]-Tableau3[[#This Row],[Capital]])</f>
        <v/>
      </c>
    </row>
    <row r="459" spans="2:8" ht="28.15" customHeight="1" x14ac:dyDescent="0.35">
      <c r="B459" s="29" t="str">
        <f t="shared" si="6"/>
        <v/>
      </c>
      <c r="C459" s="4" t="str">
        <f>IF(Tableau3[[#This Row],[Échéance (mois)]]="","",EOMONTH(C458,1))</f>
        <v/>
      </c>
      <c r="D459" s="30" t="str">
        <f>IF(Tableau3[[#This Row],[Échéance (mois)]]="","",H458)</f>
        <v/>
      </c>
      <c r="E459" s="5" t="str">
        <f>IF(Tableau3[[#This Row],[Échéance (mois)]]="","",$H$8)</f>
        <v/>
      </c>
      <c r="F459" s="28" t="str">
        <f>IF(Tableau3[[#This Row],[Échéance (mois)]]="","",Tableau3[[#This Row],[Capital amorti]]*$C$8%/12)</f>
        <v/>
      </c>
      <c r="G459" s="31" t="str">
        <f>IF(Tableau3[[#This Row],[Échéance (mois)]]="","",Tableau3[[#This Row],[Mensualité]]-Tableau3[[#This Row],[Intérêt]])</f>
        <v/>
      </c>
      <c r="H459" s="32" t="str">
        <f>IF(Tableau3[[#This Row],[Échéance (mois)]]="","",Tableau3[[#This Row],[Capital amorti]]-Tableau3[[#This Row],[Capital]])</f>
        <v/>
      </c>
    </row>
    <row r="460" spans="2:8" ht="28.15" customHeight="1" x14ac:dyDescent="0.35">
      <c r="B460" s="29" t="str">
        <f t="shared" si="6"/>
        <v/>
      </c>
      <c r="C460" s="4" t="str">
        <f>IF(Tableau3[[#This Row],[Échéance (mois)]]="","",EOMONTH(C459,1))</f>
        <v/>
      </c>
      <c r="D460" s="30" t="str">
        <f>IF(Tableau3[[#This Row],[Échéance (mois)]]="","",H459)</f>
        <v/>
      </c>
      <c r="E460" s="5" t="str">
        <f>IF(Tableau3[[#This Row],[Échéance (mois)]]="","",$H$8)</f>
        <v/>
      </c>
      <c r="F460" s="28" t="str">
        <f>IF(Tableau3[[#This Row],[Échéance (mois)]]="","",Tableau3[[#This Row],[Capital amorti]]*$C$8%/12)</f>
        <v/>
      </c>
      <c r="G460" s="31" t="str">
        <f>IF(Tableau3[[#This Row],[Échéance (mois)]]="","",Tableau3[[#This Row],[Mensualité]]-Tableau3[[#This Row],[Intérêt]])</f>
        <v/>
      </c>
      <c r="H460" s="32" t="str">
        <f>IF(Tableau3[[#This Row],[Échéance (mois)]]="","",Tableau3[[#This Row],[Capital amorti]]-Tableau3[[#This Row],[Capital]])</f>
        <v/>
      </c>
    </row>
    <row r="461" spans="2:8" ht="28.15" customHeight="1" x14ac:dyDescent="0.35">
      <c r="B461" s="29" t="str">
        <f t="shared" si="6"/>
        <v/>
      </c>
      <c r="C461" s="4" t="str">
        <f>IF(Tableau3[[#This Row],[Échéance (mois)]]="","",EOMONTH(C460,1))</f>
        <v/>
      </c>
      <c r="D461" s="30" t="str">
        <f>IF(Tableau3[[#This Row],[Échéance (mois)]]="","",H460)</f>
        <v/>
      </c>
      <c r="E461" s="5" t="str">
        <f>IF(Tableau3[[#This Row],[Échéance (mois)]]="","",$H$8)</f>
        <v/>
      </c>
      <c r="F461" s="28" t="str">
        <f>IF(Tableau3[[#This Row],[Échéance (mois)]]="","",Tableau3[[#This Row],[Capital amorti]]*$C$8%/12)</f>
        <v/>
      </c>
      <c r="G461" s="31" t="str">
        <f>IF(Tableau3[[#This Row],[Échéance (mois)]]="","",Tableau3[[#This Row],[Mensualité]]-Tableau3[[#This Row],[Intérêt]])</f>
        <v/>
      </c>
      <c r="H461" s="32" t="str">
        <f>IF(Tableau3[[#This Row],[Échéance (mois)]]="","",Tableau3[[#This Row],[Capital amorti]]-Tableau3[[#This Row],[Capital]])</f>
        <v/>
      </c>
    </row>
    <row r="462" spans="2:8" ht="28.15" customHeight="1" x14ac:dyDescent="0.35">
      <c r="B462" s="29" t="str">
        <f t="shared" si="6"/>
        <v/>
      </c>
      <c r="C462" s="4" t="str">
        <f>IF(Tableau3[[#This Row],[Échéance (mois)]]="","",EOMONTH(C461,1))</f>
        <v/>
      </c>
      <c r="D462" s="30" t="str">
        <f>IF(Tableau3[[#This Row],[Échéance (mois)]]="","",H461)</f>
        <v/>
      </c>
      <c r="E462" s="5" t="str">
        <f>IF(Tableau3[[#This Row],[Échéance (mois)]]="","",$H$8)</f>
        <v/>
      </c>
      <c r="F462" s="28" t="str">
        <f>IF(Tableau3[[#This Row],[Échéance (mois)]]="","",Tableau3[[#This Row],[Capital amorti]]*$C$8%/12)</f>
        <v/>
      </c>
      <c r="G462" s="31" t="str">
        <f>IF(Tableau3[[#This Row],[Échéance (mois)]]="","",Tableau3[[#This Row],[Mensualité]]-Tableau3[[#This Row],[Intérêt]])</f>
        <v/>
      </c>
      <c r="H462" s="32" t="str">
        <f>IF(Tableau3[[#This Row],[Échéance (mois)]]="","",Tableau3[[#This Row],[Capital amorti]]-Tableau3[[#This Row],[Capital]])</f>
        <v/>
      </c>
    </row>
    <row r="463" spans="2:8" ht="28.15" customHeight="1" x14ac:dyDescent="0.35">
      <c r="B463" s="29" t="str">
        <f t="shared" si="6"/>
        <v/>
      </c>
      <c r="C463" s="4" t="str">
        <f>IF(Tableau3[[#This Row],[Échéance (mois)]]="","",EOMONTH(C462,1))</f>
        <v/>
      </c>
      <c r="D463" s="30" t="str">
        <f>IF(Tableau3[[#This Row],[Échéance (mois)]]="","",H462)</f>
        <v/>
      </c>
      <c r="E463" s="5" t="str">
        <f>IF(Tableau3[[#This Row],[Échéance (mois)]]="","",$H$8)</f>
        <v/>
      </c>
      <c r="F463" s="28" t="str">
        <f>IF(Tableau3[[#This Row],[Échéance (mois)]]="","",Tableau3[[#This Row],[Capital amorti]]*$C$8%/12)</f>
        <v/>
      </c>
      <c r="G463" s="31" t="str">
        <f>IF(Tableau3[[#This Row],[Échéance (mois)]]="","",Tableau3[[#This Row],[Mensualité]]-Tableau3[[#This Row],[Intérêt]])</f>
        <v/>
      </c>
      <c r="H463" s="32" t="str">
        <f>IF(Tableau3[[#This Row],[Échéance (mois)]]="","",Tableau3[[#This Row],[Capital amorti]]-Tableau3[[#This Row],[Capital]])</f>
        <v/>
      </c>
    </row>
    <row r="464" spans="2:8" ht="28.15" customHeight="1" x14ac:dyDescent="0.35">
      <c r="B464" s="29" t="str">
        <f t="shared" si="6"/>
        <v/>
      </c>
      <c r="C464" s="4" t="str">
        <f>IF(Tableau3[[#This Row],[Échéance (mois)]]="","",EOMONTH(C463,1))</f>
        <v/>
      </c>
      <c r="D464" s="30" t="str">
        <f>IF(Tableau3[[#This Row],[Échéance (mois)]]="","",H463)</f>
        <v/>
      </c>
      <c r="E464" s="5" t="str">
        <f>IF(Tableau3[[#This Row],[Échéance (mois)]]="","",$H$8)</f>
        <v/>
      </c>
      <c r="F464" s="28" t="str">
        <f>IF(Tableau3[[#This Row],[Échéance (mois)]]="","",Tableau3[[#This Row],[Capital amorti]]*$C$8%/12)</f>
        <v/>
      </c>
      <c r="G464" s="31" t="str">
        <f>IF(Tableau3[[#This Row],[Échéance (mois)]]="","",Tableau3[[#This Row],[Mensualité]]-Tableau3[[#This Row],[Intérêt]])</f>
        <v/>
      </c>
      <c r="H464" s="32" t="str">
        <f>IF(Tableau3[[#This Row],[Échéance (mois)]]="","",Tableau3[[#This Row],[Capital amorti]]-Tableau3[[#This Row],[Capital]])</f>
        <v/>
      </c>
    </row>
    <row r="465" spans="2:8" ht="28.15" customHeight="1" x14ac:dyDescent="0.35">
      <c r="B465" s="29" t="str">
        <f t="shared" ref="B465:B528" si="7">IFERROR(IF(B464+1&lt;=$H$7,B464+1,""),"")</f>
        <v/>
      </c>
      <c r="C465" s="4" t="str">
        <f>IF(Tableau3[[#This Row],[Échéance (mois)]]="","",EOMONTH(C464,1))</f>
        <v/>
      </c>
      <c r="D465" s="30" t="str">
        <f>IF(Tableau3[[#This Row],[Échéance (mois)]]="","",H464)</f>
        <v/>
      </c>
      <c r="E465" s="5" t="str">
        <f>IF(Tableau3[[#This Row],[Échéance (mois)]]="","",$H$8)</f>
        <v/>
      </c>
      <c r="F465" s="28" t="str">
        <f>IF(Tableau3[[#This Row],[Échéance (mois)]]="","",Tableau3[[#This Row],[Capital amorti]]*$C$8%/12)</f>
        <v/>
      </c>
      <c r="G465" s="31" t="str">
        <f>IF(Tableau3[[#This Row],[Échéance (mois)]]="","",Tableau3[[#This Row],[Mensualité]]-Tableau3[[#This Row],[Intérêt]])</f>
        <v/>
      </c>
      <c r="H465" s="32" t="str">
        <f>IF(Tableau3[[#This Row],[Échéance (mois)]]="","",Tableau3[[#This Row],[Capital amorti]]-Tableau3[[#This Row],[Capital]])</f>
        <v/>
      </c>
    </row>
    <row r="466" spans="2:8" ht="28.15" customHeight="1" x14ac:dyDescent="0.35">
      <c r="B466" s="29" t="str">
        <f t="shared" si="7"/>
        <v/>
      </c>
      <c r="C466" s="4" t="str">
        <f>IF(Tableau3[[#This Row],[Échéance (mois)]]="","",EOMONTH(C465,1))</f>
        <v/>
      </c>
      <c r="D466" s="30" t="str">
        <f>IF(Tableau3[[#This Row],[Échéance (mois)]]="","",H465)</f>
        <v/>
      </c>
      <c r="E466" s="5" t="str">
        <f>IF(Tableau3[[#This Row],[Échéance (mois)]]="","",$H$8)</f>
        <v/>
      </c>
      <c r="F466" s="28" t="str">
        <f>IF(Tableau3[[#This Row],[Échéance (mois)]]="","",Tableau3[[#This Row],[Capital amorti]]*$C$8%/12)</f>
        <v/>
      </c>
      <c r="G466" s="31" t="str">
        <f>IF(Tableau3[[#This Row],[Échéance (mois)]]="","",Tableau3[[#This Row],[Mensualité]]-Tableau3[[#This Row],[Intérêt]])</f>
        <v/>
      </c>
      <c r="H466" s="32" t="str">
        <f>IF(Tableau3[[#This Row],[Échéance (mois)]]="","",Tableau3[[#This Row],[Capital amorti]]-Tableau3[[#This Row],[Capital]])</f>
        <v/>
      </c>
    </row>
    <row r="467" spans="2:8" ht="28.15" customHeight="1" x14ac:dyDescent="0.35">
      <c r="B467" s="29" t="str">
        <f t="shared" si="7"/>
        <v/>
      </c>
      <c r="C467" s="4" t="str">
        <f>IF(Tableau3[[#This Row],[Échéance (mois)]]="","",EOMONTH(C466,1))</f>
        <v/>
      </c>
      <c r="D467" s="30" t="str">
        <f>IF(Tableau3[[#This Row],[Échéance (mois)]]="","",H466)</f>
        <v/>
      </c>
      <c r="E467" s="5" t="str">
        <f>IF(Tableau3[[#This Row],[Échéance (mois)]]="","",$H$8)</f>
        <v/>
      </c>
      <c r="F467" s="28" t="str">
        <f>IF(Tableau3[[#This Row],[Échéance (mois)]]="","",Tableau3[[#This Row],[Capital amorti]]*$C$8%/12)</f>
        <v/>
      </c>
      <c r="G467" s="31" t="str">
        <f>IF(Tableau3[[#This Row],[Échéance (mois)]]="","",Tableau3[[#This Row],[Mensualité]]-Tableau3[[#This Row],[Intérêt]])</f>
        <v/>
      </c>
      <c r="H467" s="32" t="str">
        <f>IF(Tableau3[[#This Row],[Échéance (mois)]]="","",Tableau3[[#This Row],[Capital amorti]]-Tableau3[[#This Row],[Capital]])</f>
        <v/>
      </c>
    </row>
    <row r="468" spans="2:8" ht="28.15" customHeight="1" x14ac:dyDescent="0.35">
      <c r="B468" s="29" t="str">
        <f t="shared" si="7"/>
        <v/>
      </c>
      <c r="C468" s="4" t="str">
        <f>IF(Tableau3[[#This Row],[Échéance (mois)]]="","",EOMONTH(C467,1))</f>
        <v/>
      </c>
      <c r="D468" s="30" t="str">
        <f>IF(Tableau3[[#This Row],[Échéance (mois)]]="","",H467)</f>
        <v/>
      </c>
      <c r="E468" s="5" t="str">
        <f>IF(Tableau3[[#This Row],[Échéance (mois)]]="","",$H$8)</f>
        <v/>
      </c>
      <c r="F468" s="28" t="str">
        <f>IF(Tableau3[[#This Row],[Échéance (mois)]]="","",Tableau3[[#This Row],[Capital amorti]]*$C$8%/12)</f>
        <v/>
      </c>
      <c r="G468" s="31" t="str">
        <f>IF(Tableau3[[#This Row],[Échéance (mois)]]="","",Tableau3[[#This Row],[Mensualité]]-Tableau3[[#This Row],[Intérêt]])</f>
        <v/>
      </c>
      <c r="H468" s="32" t="str">
        <f>IF(Tableau3[[#This Row],[Échéance (mois)]]="","",Tableau3[[#This Row],[Capital amorti]]-Tableau3[[#This Row],[Capital]])</f>
        <v/>
      </c>
    </row>
    <row r="469" spans="2:8" ht="28.15" customHeight="1" x14ac:dyDescent="0.35">
      <c r="B469" s="29" t="str">
        <f t="shared" si="7"/>
        <v/>
      </c>
      <c r="C469" s="4" t="str">
        <f>IF(Tableau3[[#This Row],[Échéance (mois)]]="","",EOMONTH(C468,1))</f>
        <v/>
      </c>
      <c r="D469" s="30" t="str">
        <f>IF(Tableau3[[#This Row],[Échéance (mois)]]="","",H468)</f>
        <v/>
      </c>
      <c r="E469" s="5" t="str">
        <f>IF(Tableau3[[#This Row],[Échéance (mois)]]="","",$H$8)</f>
        <v/>
      </c>
      <c r="F469" s="28" t="str">
        <f>IF(Tableau3[[#This Row],[Échéance (mois)]]="","",Tableau3[[#This Row],[Capital amorti]]*$C$8%/12)</f>
        <v/>
      </c>
      <c r="G469" s="31" t="str">
        <f>IF(Tableau3[[#This Row],[Échéance (mois)]]="","",Tableau3[[#This Row],[Mensualité]]-Tableau3[[#This Row],[Intérêt]])</f>
        <v/>
      </c>
      <c r="H469" s="32" t="str">
        <f>IF(Tableau3[[#This Row],[Échéance (mois)]]="","",Tableau3[[#This Row],[Capital amorti]]-Tableau3[[#This Row],[Capital]])</f>
        <v/>
      </c>
    </row>
    <row r="470" spans="2:8" ht="28.15" customHeight="1" x14ac:dyDescent="0.35">
      <c r="B470" s="29" t="str">
        <f t="shared" si="7"/>
        <v/>
      </c>
      <c r="C470" s="4" t="str">
        <f>IF(Tableau3[[#This Row],[Échéance (mois)]]="","",EOMONTH(C469,1))</f>
        <v/>
      </c>
      <c r="D470" s="30" t="str">
        <f>IF(Tableau3[[#This Row],[Échéance (mois)]]="","",H469)</f>
        <v/>
      </c>
      <c r="E470" s="5" t="str">
        <f>IF(Tableau3[[#This Row],[Échéance (mois)]]="","",$H$8)</f>
        <v/>
      </c>
      <c r="F470" s="28" t="str">
        <f>IF(Tableau3[[#This Row],[Échéance (mois)]]="","",Tableau3[[#This Row],[Capital amorti]]*$C$8%/12)</f>
        <v/>
      </c>
      <c r="G470" s="31" t="str">
        <f>IF(Tableau3[[#This Row],[Échéance (mois)]]="","",Tableau3[[#This Row],[Mensualité]]-Tableau3[[#This Row],[Intérêt]])</f>
        <v/>
      </c>
      <c r="H470" s="32" t="str">
        <f>IF(Tableau3[[#This Row],[Échéance (mois)]]="","",Tableau3[[#This Row],[Capital amorti]]-Tableau3[[#This Row],[Capital]])</f>
        <v/>
      </c>
    </row>
    <row r="471" spans="2:8" ht="28.15" customHeight="1" x14ac:dyDescent="0.35">
      <c r="B471" s="29" t="str">
        <f t="shared" si="7"/>
        <v/>
      </c>
      <c r="C471" s="4" t="str">
        <f>IF(Tableau3[[#This Row],[Échéance (mois)]]="","",EOMONTH(C470,1))</f>
        <v/>
      </c>
      <c r="D471" s="30" t="str">
        <f>IF(Tableau3[[#This Row],[Échéance (mois)]]="","",H470)</f>
        <v/>
      </c>
      <c r="E471" s="5" t="str">
        <f>IF(Tableau3[[#This Row],[Échéance (mois)]]="","",$H$8)</f>
        <v/>
      </c>
      <c r="F471" s="28" t="str">
        <f>IF(Tableau3[[#This Row],[Échéance (mois)]]="","",Tableau3[[#This Row],[Capital amorti]]*$C$8%/12)</f>
        <v/>
      </c>
      <c r="G471" s="31" t="str">
        <f>IF(Tableau3[[#This Row],[Échéance (mois)]]="","",Tableau3[[#This Row],[Mensualité]]-Tableau3[[#This Row],[Intérêt]])</f>
        <v/>
      </c>
      <c r="H471" s="32" t="str">
        <f>IF(Tableau3[[#This Row],[Échéance (mois)]]="","",Tableau3[[#This Row],[Capital amorti]]-Tableau3[[#This Row],[Capital]])</f>
        <v/>
      </c>
    </row>
    <row r="472" spans="2:8" ht="28.15" customHeight="1" x14ac:dyDescent="0.35">
      <c r="B472" s="29" t="str">
        <f t="shared" si="7"/>
        <v/>
      </c>
      <c r="C472" s="4" t="str">
        <f>IF(Tableau3[[#This Row],[Échéance (mois)]]="","",EOMONTH(C471,1))</f>
        <v/>
      </c>
      <c r="D472" s="30" t="str">
        <f>IF(Tableau3[[#This Row],[Échéance (mois)]]="","",H471)</f>
        <v/>
      </c>
      <c r="E472" s="5" t="str">
        <f>IF(Tableau3[[#This Row],[Échéance (mois)]]="","",$H$8)</f>
        <v/>
      </c>
      <c r="F472" s="28" t="str">
        <f>IF(Tableau3[[#This Row],[Échéance (mois)]]="","",Tableau3[[#This Row],[Capital amorti]]*$C$8%/12)</f>
        <v/>
      </c>
      <c r="G472" s="31" t="str">
        <f>IF(Tableau3[[#This Row],[Échéance (mois)]]="","",Tableau3[[#This Row],[Mensualité]]-Tableau3[[#This Row],[Intérêt]])</f>
        <v/>
      </c>
      <c r="H472" s="32" t="str">
        <f>IF(Tableau3[[#This Row],[Échéance (mois)]]="","",Tableau3[[#This Row],[Capital amorti]]-Tableau3[[#This Row],[Capital]])</f>
        <v/>
      </c>
    </row>
    <row r="473" spans="2:8" ht="28.15" customHeight="1" x14ac:dyDescent="0.35">
      <c r="B473" s="29" t="str">
        <f t="shared" si="7"/>
        <v/>
      </c>
      <c r="C473" s="4" t="str">
        <f>IF(Tableau3[[#This Row],[Échéance (mois)]]="","",EOMONTH(C472,1))</f>
        <v/>
      </c>
      <c r="D473" s="30" t="str">
        <f>IF(Tableau3[[#This Row],[Échéance (mois)]]="","",H472)</f>
        <v/>
      </c>
      <c r="E473" s="5" t="str">
        <f>IF(Tableau3[[#This Row],[Échéance (mois)]]="","",$H$8)</f>
        <v/>
      </c>
      <c r="F473" s="28" t="str">
        <f>IF(Tableau3[[#This Row],[Échéance (mois)]]="","",Tableau3[[#This Row],[Capital amorti]]*$C$8%/12)</f>
        <v/>
      </c>
      <c r="G473" s="31" t="str">
        <f>IF(Tableau3[[#This Row],[Échéance (mois)]]="","",Tableau3[[#This Row],[Mensualité]]-Tableau3[[#This Row],[Intérêt]])</f>
        <v/>
      </c>
      <c r="H473" s="32" t="str">
        <f>IF(Tableau3[[#This Row],[Échéance (mois)]]="","",Tableau3[[#This Row],[Capital amorti]]-Tableau3[[#This Row],[Capital]])</f>
        <v/>
      </c>
    </row>
    <row r="474" spans="2:8" ht="28.15" customHeight="1" x14ac:dyDescent="0.35">
      <c r="B474" s="29" t="str">
        <f t="shared" si="7"/>
        <v/>
      </c>
      <c r="C474" s="4" t="str">
        <f>IF(Tableau3[[#This Row],[Échéance (mois)]]="","",EOMONTH(C473,1))</f>
        <v/>
      </c>
      <c r="D474" s="30" t="str">
        <f>IF(Tableau3[[#This Row],[Échéance (mois)]]="","",H473)</f>
        <v/>
      </c>
      <c r="E474" s="5" t="str">
        <f>IF(Tableau3[[#This Row],[Échéance (mois)]]="","",$H$8)</f>
        <v/>
      </c>
      <c r="F474" s="28" t="str">
        <f>IF(Tableau3[[#This Row],[Échéance (mois)]]="","",Tableau3[[#This Row],[Capital amorti]]*$C$8%/12)</f>
        <v/>
      </c>
      <c r="G474" s="31" t="str">
        <f>IF(Tableau3[[#This Row],[Échéance (mois)]]="","",Tableau3[[#This Row],[Mensualité]]-Tableau3[[#This Row],[Intérêt]])</f>
        <v/>
      </c>
      <c r="H474" s="32" t="str">
        <f>IF(Tableau3[[#This Row],[Échéance (mois)]]="","",Tableau3[[#This Row],[Capital amorti]]-Tableau3[[#This Row],[Capital]])</f>
        <v/>
      </c>
    </row>
    <row r="475" spans="2:8" ht="28.15" customHeight="1" x14ac:dyDescent="0.35">
      <c r="B475" s="29" t="str">
        <f t="shared" si="7"/>
        <v/>
      </c>
      <c r="C475" s="4" t="str">
        <f>IF(Tableau3[[#This Row],[Échéance (mois)]]="","",EOMONTH(C474,1))</f>
        <v/>
      </c>
      <c r="D475" s="30" t="str">
        <f>IF(Tableau3[[#This Row],[Échéance (mois)]]="","",H474)</f>
        <v/>
      </c>
      <c r="E475" s="5" t="str">
        <f>IF(Tableau3[[#This Row],[Échéance (mois)]]="","",$H$8)</f>
        <v/>
      </c>
      <c r="F475" s="28" t="str">
        <f>IF(Tableau3[[#This Row],[Échéance (mois)]]="","",Tableau3[[#This Row],[Capital amorti]]*$C$8%/12)</f>
        <v/>
      </c>
      <c r="G475" s="31" t="str">
        <f>IF(Tableau3[[#This Row],[Échéance (mois)]]="","",Tableau3[[#This Row],[Mensualité]]-Tableau3[[#This Row],[Intérêt]])</f>
        <v/>
      </c>
      <c r="H475" s="32" t="str">
        <f>IF(Tableau3[[#This Row],[Échéance (mois)]]="","",Tableau3[[#This Row],[Capital amorti]]-Tableau3[[#This Row],[Capital]])</f>
        <v/>
      </c>
    </row>
    <row r="476" spans="2:8" ht="28.15" customHeight="1" x14ac:dyDescent="0.35">
      <c r="B476" s="29" t="str">
        <f t="shared" si="7"/>
        <v/>
      </c>
      <c r="C476" s="4" t="str">
        <f>IF(Tableau3[[#This Row],[Échéance (mois)]]="","",EOMONTH(C475,1))</f>
        <v/>
      </c>
      <c r="D476" s="30" t="str">
        <f>IF(Tableau3[[#This Row],[Échéance (mois)]]="","",H475)</f>
        <v/>
      </c>
      <c r="E476" s="5" t="str">
        <f>IF(Tableau3[[#This Row],[Échéance (mois)]]="","",$H$8)</f>
        <v/>
      </c>
      <c r="F476" s="28" t="str">
        <f>IF(Tableau3[[#This Row],[Échéance (mois)]]="","",Tableau3[[#This Row],[Capital amorti]]*$C$8%/12)</f>
        <v/>
      </c>
      <c r="G476" s="31" t="str">
        <f>IF(Tableau3[[#This Row],[Échéance (mois)]]="","",Tableau3[[#This Row],[Mensualité]]-Tableau3[[#This Row],[Intérêt]])</f>
        <v/>
      </c>
      <c r="H476" s="32" t="str">
        <f>IF(Tableau3[[#This Row],[Échéance (mois)]]="","",Tableau3[[#This Row],[Capital amorti]]-Tableau3[[#This Row],[Capital]])</f>
        <v/>
      </c>
    </row>
    <row r="477" spans="2:8" ht="28.15" customHeight="1" x14ac:dyDescent="0.35">
      <c r="B477" s="29" t="str">
        <f t="shared" si="7"/>
        <v/>
      </c>
      <c r="C477" s="4" t="str">
        <f>IF(Tableau3[[#This Row],[Échéance (mois)]]="","",EOMONTH(C476,1))</f>
        <v/>
      </c>
      <c r="D477" s="30" t="str">
        <f>IF(Tableau3[[#This Row],[Échéance (mois)]]="","",H476)</f>
        <v/>
      </c>
      <c r="E477" s="5" t="str">
        <f>IF(Tableau3[[#This Row],[Échéance (mois)]]="","",$H$8)</f>
        <v/>
      </c>
      <c r="F477" s="28" t="str">
        <f>IF(Tableau3[[#This Row],[Échéance (mois)]]="","",Tableau3[[#This Row],[Capital amorti]]*$C$8%/12)</f>
        <v/>
      </c>
      <c r="G477" s="31" t="str">
        <f>IF(Tableau3[[#This Row],[Échéance (mois)]]="","",Tableau3[[#This Row],[Mensualité]]-Tableau3[[#This Row],[Intérêt]])</f>
        <v/>
      </c>
      <c r="H477" s="32" t="str">
        <f>IF(Tableau3[[#This Row],[Échéance (mois)]]="","",Tableau3[[#This Row],[Capital amorti]]-Tableau3[[#This Row],[Capital]])</f>
        <v/>
      </c>
    </row>
    <row r="478" spans="2:8" ht="28.15" customHeight="1" x14ac:dyDescent="0.35">
      <c r="B478" s="29" t="str">
        <f t="shared" si="7"/>
        <v/>
      </c>
      <c r="C478" s="4" t="str">
        <f>IF(Tableau3[[#This Row],[Échéance (mois)]]="","",EOMONTH(C477,1))</f>
        <v/>
      </c>
      <c r="D478" s="30" t="str">
        <f>IF(Tableau3[[#This Row],[Échéance (mois)]]="","",H477)</f>
        <v/>
      </c>
      <c r="E478" s="5" t="str">
        <f>IF(Tableau3[[#This Row],[Échéance (mois)]]="","",$H$8)</f>
        <v/>
      </c>
      <c r="F478" s="28" t="str">
        <f>IF(Tableau3[[#This Row],[Échéance (mois)]]="","",Tableau3[[#This Row],[Capital amorti]]*$C$8%/12)</f>
        <v/>
      </c>
      <c r="G478" s="31" t="str">
        <f>IF(Tableau3[[#This Row],[Échéance (mois)]]="","",Tableau3[[#This Row],[Mensualité]]-Tableau3[[#This Row],[Intérêt]])</f>
        <v/>
      </c>
      <c r="H478" s="32" t="str">
        <f>IF(Tableau3[[#This Row],[Échéance (mois)]]="","",Tableau3[[#This Row],[Capital amorti]]-Tableau3[[#This Row],[Capital]])</f>
        <v/>
      </c>
    </row>
    <row r="479" spans="2:8" ht="28.15" customHeight="1" x14ac:dyDescent="0.35">
      <c r="B479" s="29" t="str">
        <f t="shared" si="7"/>
        <v/>
      </c>
      <c r="C479" s="4" t="str">
        <f>IF(Tableau3[[#This Row],[Échéance (mois)]]="","",EOMONTH(C478,1))</f>
        <v/>
      </c>
      <c r="D479" s="30" t="str">
        <f>IF(Tableau3[[#This Row],[Échéance (mois)]]="","",H478)</f>
        <v/>
      </c>
      <c r="E479" s="5" t="str">
        <f>IF(Tableau3[[#This Row],[Échéance (mois)]]="","",$H$8)</f>
        <v/>
      </c>
      <c r="F479" s="28" t="str">
        <f>IF(Tableau3[[#This Row],[Échéance (mois)]]="","",Tableau3[[#This Row],[Capital amorti]]*$C$8%/12)</f>
        <v/>
      </c>
      <c r="G479" s="31" t="str">
        <f>IF(Tableau3[[#This Row],[Échéance (mois)]]="","",Tableau3[[#This Row],[Mensualité]]-Tableau3[[#This Row],[Intérêt]])</f>
        <v/>
      </c>
      <c r="H479" s="32" t="str">
        <f>IF(Tableau3[[#This Row],[Échéance (mois)]]="","",Tableau3[[#This Row],[Capital amorti]]-Tableau3[[#This Row],[Capital]])</f>
        <v/>
      </c>
    </row>
    <row r="480" spans="2:8" ht="28.15" customHeight="1" x14ac:dyDescent="0.35">
      <c r="B480" s="29" t="str">
        <f t="shared" si="7"/>
        <v/>
      </c>
      <c r="C480" s="4" t="str">
        <f>IF(Tableau3[[#This Row],[Échéance (mois)]]="","",EOMONTH(C479,1))</f>
        <v/>
      </c>
      <c r="D480" s="30" t="str">
        <f>IF(Tableau3[[#This Row],[Échéance (mois)]]="","",H479)</f>
        <v/>
      </c>
      <c r="E480" s="5" t="str">
        <f>IF(Tableau3[[#This Row],[Échéance (mois)]]="","",$H$8)</f>
        <v/>
      </c>
      <c r="F480" s="28" t="str">
        <f>IF(Tableau3[[#This Row],[Échéance (mois)]]="","",Tableau3[[#This Row],[Capital amorti]]*$C$8%/12)</f>
        <v/>
      </c>
      <c r="G480" s="31" t="str">
        <f>IF(Tableau3[[#This Row],[Échéance (mois)]]="","",Tableau3[[#This Row],[Mensualité]]-Tableau3[[#This Row],[Intérêt]])</f>
        <v/>
      </c>
      <c r="H480" s="32" t="str">
        <f>IF(Tableau3[[#This Row],[Échéance (mois)]]="","",Tableau3[[#This Row],[Capital amorti]]-Tableau3[[#This Row],[Capital]])</f>
        <v/>
      </c>
    </row>
    <row r="481" spans="2:8" ht="28.15" customHeight="1" x14ac:dyDescent="0.35">
      <c r="B481" s="29" t="str">
        <f t="shared" si="7"/>
        <v/>
      </c>
      <c r="C481" s="4" t="str">
        <f>IF(Tableau3[[#This Row],[Échéance (mois)]]="","",EOMONTH(C480,1))</f>
        <v/>
      </c>
      <c r="D481" s="30" t="str">
        <f>IF(Tableau3[[#This Row],[Échéance (mois)]]="","",H480)</f>
        <v/>
      </c>
      <c r="E481" s="5" t="str">
        <f>IF(Tableau3[[#This Row],[Échéance (mois)]]="","",$H$8)</f>
        <v/>
      </c>
      <c r="F481" s="28" t="str">
        <f>IF(Tableau3[[#This Row],[Échéance (mois)]]="","",Tableau3[[#This Row],[Capital amorti]]*$C$8%/12)</f>
        <v/>
      </c>
      <c r="G481" s="31" t="str">
        <f>IF(Tableau3[[#This Row],[Échéance (mois)]]="","",Tableau3[[#This Row],[Mensualité]]-Tableau3[[#This Row],[Intérêt]])</f>
        <v/>
      </c>
      <c r="H481" s="32" t="str">
        <f>IF(Tableau3[[#This Row],[Échéance (mois)]]="","",Tableau3[[#This Row],[Capital amorti]]-Tableau3[[#This Row],[Capital]])</f>
        <v/>
      </c>
    </row>
    <row r="482" spans="2:8" ht="28.15" customHeight="1" x14ac:dyDescent="0.35">
      <c r="B482" s="29" t="str">
        <f t="shared" si="7"/>
        <v/>
      </c>
      <c r="C482" s="4" t="str">
        <f>IF(Tableau3[[#This Row],[Échéance (mois)]]="","",EOMONTH(C481,1))</f>
        <v/>
      </c>
      <c r="D482" s="30" t="str">
        <f>IF(Tableau3[[#This Row],[Échéance (mois)]]="","",H481)</f>
        <v/>
      </c>
      <c r="E482" s="5" t="str">
        <f>IF(Tableau3[[#This Row],[Échéance (mois)]]="","",$H$8)</f>
        <v/>
      </c>
      <c r="F482" s="28" t="str">
        <f>IF(Tableau3[[#This Row],[Échéance (mois)]]="","",Tableau3[[#This Row],[Capital amorti]]*$C$8%/12)</f>
        <v/>
      </c>
      <c r="G482" s="31" t="str">
        <f>IF(Tableau3[[#This Row],[Échéance (mois)]]="","",Tableau3[[#This Row],[Mensualité]]-Tableau3[[#This Row],[Intérêt]])</f>
        <v/>
      </c>
      <c r="H482" s="32" t="str">
        <f>IF(Tableau3[[#This Row],[Échéance (mois)]]="","",Tableau3[[#This Row],[Capital amorti]]-Tableau3[[#This Row],[Capital]])</f>
        <v/>
      </c>
    </row>
    <row r="483" spans="2:8" ht="28.15" customHeight="1" x14ac:dyDescent="0.35">
      <c r="B483" s="29" t="str">
        <f t="shared" si="7"/>
        <v/>
      </c>
      <c r="C483" s="4" t="str">
        <f>IF(Tableau3[[#This Row],[Échéance (mois)]]="","",EOMONTH(C482,1))</f>
        <v/>
      </c>
      <c r="D483" s="30" t="str">
        <f>IF(Tableau3[[#This Row],[Échéance (mois)]]="","",H482)</f>
        <v/>
      </c>
      <c r="E483" s="5" t="str">
        <f>IF(Tableau3[[#This Row],[Échéance (mois)]]="","",$H$8)</f>
        <v/>
      </c>
      <c r="F483" s="28" t="str">
        <f>IF(Tableau3[[#This Row],[Échéance (mois)]]="","",Tableau3[[#This Row],[Capital amorti]]*$C$8%/12)</f>
        <v/>
      </c>
      <c r="G483" s="31" t="str">
        <f>IF(Tableau3[[#This Row],[Échéance (mois)]]="","",Tableau3[[#This Row],[Mensualité]]-Tableau3[[#This Row],[Intérêt]])</f>
        <v/>
      </c>
      <c r="H483" s="32" t="str">
        <f>IF(Tableau3[[#This Row],[Échéance (mois)]]="","",Tableau3[[#This Row],[Capital amorti]]-Tableau3[[#This Row],[Capital]])</f>
        <v/>
      </c>
    </row>
    <row r="484" spans="2:8" ht="28.15" customHeight="1" x14ac:dyDescent="0.35">
      <c r="B484" s="29" t="str">
        <f t="shared" si="7"/>
        <v/>
      </c>
      <c r="C484" s="4" t="str">
        <f>IF(Tableau3[[#This Row],[Échéance (mois)]]="","",EOMONTH(C483,1))</f>
        <v/>
      </c>
      <c r="D484" s="30" t="str">
        <f>IF(Tableau3[[#This Row],[Échéance (mois)]]="","",H483)</f>
        <v/>
      </c>
      <c r="E484" s="5" t="str">
        <f>IF(Tableau3[[#This Row],[Échéance (mois)]]="","",$H$8)</f>
        <v/>
      </c>
      <c r="F484" s="28" t="str">
        <f>IF(Tableau3[[#This Row],[Échéance (mois)]]="","",Tableau3[[#This Row],[Capital amorti]]*$C$8%/12)</f>
        <v/>
      </c>
      <c r="G484" s="31" t="str">
        <f>IF(Tableau3[[#This Row],[Échéance (mois)]]="","",Tableau3[[#This Row],[Mensualité]]-Tableau3[[#This Row],[Intérêt]])</f>
        <v/>
      </c>
      <c r="H484" s="32" t="str">
        <f>IF(Tableau3[[#This Row],[Échéance (mois)]]="","",Tableau3[[#This Row],[Capital amorti]]-Tableau3[[#This Row],[Capital]])</f>
        <v/>
      </c>
    </row>
    <row r="485" spans="2:8" ht="28.15" customHeight="1" x14ac:dyDescent="0.35">
      <c r="B485" s="29" t="str">
        <f t="shared" si="7"/>
        <v/>
      </c>
      <c r="C485" s="4" t="str">
        <f>IF(Tableau3[[#This Row],[Échéance (mois)]]="","",EOMONTH(C484,1))</f>
        <v/>
      </c>
      <c r="D485" s="30" t="str">
        <f>IF(Tableau3[[#This Row],[Échéance (mois)]]="","",H484)</f>
        <v/>
      </c>
      <c r="E485" s="5" t="str">
        <f>IF(Tableau3[[#This Row],[Échéance (mois)]]="","",$H$8)</f>
        <v/>
      </c>
      <c r="F485" s="28" t="str">
        <f>IF(Tableau3[[#This Row],[Échéance (mois)]]="","",Tableau3[[#This Row],[Capital amorti]]*$C$8%/12)</f>
        <v/>
      </c>
      <c r="G485" s="31" t="str">
        <f>IF(Tableau3[[#This Row],[Échéance (mois)]]="","",Tableau3[[#This Row],[Mensualité]]-Tableau3[[#This Row],[Intérêt]])</f>
        <v/>
      </c>
      <c r="H485" s="32" t="str">
        <f>IF(Tableau3[[#This Row],[Échéance (mois)]]="","",Tableau3[[#This Row],[Capital amorti]]-Tableau3[[#This Row],[Capital]])</f>
        <v/>
      </c>
    </row>
    <row r="486" spans="2:8" ht="28.15" customHeight="1" x14ac:dyDescent="0.35">
      <c r="B486" s="29" t="str">
        <f t="shared" si="7"/>
        <v/>
      </c>
      <c r="C486" s="4" t="str">
        <f>IF(Tableau3[[#This Row],[Échéance (mois)]]="","",EOMONTH(C485,1))</f>
        <v/>
      </c>
      <c r="D486" s="30" t="str">
        <f>IF(Tableau3[[#This Row],[Échéance (mois)]]="","",H485)</f>
        <v/>
      </c>
      <c r="E486" s="5" t="str">
        <f>IF(Tableau3[[#This Row],[Échéance (mois)]]="","",$H$8)</f>
        <v/>
      </c>
      <c r="F486" s="28" t="str">
        <f>IF(Tableau3[[#This Row],[Échéance (mois)]]="","",Tableau3[[#This Row],[Capital amorti]]*$C$8%/12)</f>
        <v/>
      </c>
      <c r="G486" s="31" t="str">
        <f>IF(Tableau3[[#This Row],[Échéance (mois)]]="","",Tableau3[[#This Row],[Mensualité]]-Tableau3[[#This Row],[Intérêt]])</f>
        <v/>
      </c>
      <c r="H486" s="32" t="str">
        <f>IF(Tableau3[[#This Row],[Échéance (mois)]]="","",Tableau3[[#This Row],[Capital amorti]]-Tableau3[[#This Row],[Capital]])</f>
        <v/>
      </c>
    </row>
    <row r="487" spans="2:8" ht="28.15" customHeight="1" x14ac:dyDescent="0.35">
      <c r="B487" s="29" t="str">
        <f t="shared" si="7"/>
        <v/>
      </c>
      <c r="C487" s="4" t="str">
        <f>IF(Tableau3[[#This Row],[Échéance (mois)]]="","",EOMONTH(C486,1))</f>
        <v/>
      </c>
      <c r="D487" s="30" t="str">
        <f>IF(Tableau3[[#This Row],[Échéance (mois)]]="","",H486)</f>
        <v/>
      </c>
      <c r="E487" s="5" t="str">
        <f>IF(Tableau3[[#This Row],[Échéance (mois)]]="","",$H$8)</f>
        <v/>
      </c>
      <c r="F487" s="28" t="str">
        <f>IF(Tableau3[[#This Row],[Échéance (mois)]]="","",Tableau3[[#This Row],[Capital amorti]]*$C$8%/12)</f>
        <v/>
      </c>
      <c r="G487" s="31" t="str">
        <f>IF(Tableau3[[#This Row],[Échéance (mois)]]="","",Tableau3[[#This Row],[Mensualité]]-Tableau3[[#This Row],[Intérêt]])</f>
        <v/>
      </c>
      <c r="H487" s="32" t="str">
        <f>IF(Tableau3[[#This Row],[Échéance (mois)]]="","",Tableau3[[#This Row],[Capital amorti]]-Tableau3[[#This Row],[Capital]])</f>
        <v/>
      </c>
    </row>
    <row r="488" spans="2:8" ht="28.15" customHeight="1" x14ac:dyDescent="0.35">
      <c r="B488" s="29" t="str">
        <f t="shared" si="7"/>
        <v/>
      </c>
      <c r="C488" s="4" t="str">
        <f>IF(Tableau3[[#This Row],[Échéance (mois)]]="","",EOMONTH(C487,1))</f>
        <v/>
      </c>
      <c r="D488" s="30" t="str">
        <f>IF(Tableau3[[#This Row],[Échéance (mois)]]="","",H487)</f>
        <v/>
      </c>
      <c r="E488" s="5" t="str">
        <f>IF(Tableau3[[#This Row],[Échéance (mois)]]="","",$H$8)</f>
        <v/>
      </c>
      <c r="F488" s="28" t="str">
        <f>IF(Tableau3[[#This Row],[Échéance (mois)]]="","",Tableau3[[#This Row],[Capital amorti]]*$C$8%/12)</f>
        <v/>
      </c>
      <c r="G488" s="31" t="str">
        <f>IF(Tableau3[[#This Row],[Échéance (mois)]]="","",Tableau3[[#This Row],[Mensualité]]-Tableau3[[#This Row],[Intérêt]])</f>
        <v/>
      </c>
      <c r="H488" s="32" t="str">
        <f>IF(Tableau3[[#This Row],[Échéance (mois)]]="","",Tableau3[[#This Row],[Capital amorti]]-Tableau3[[#This Row],[Capital]])</f>
        <v/>
      </c>
    </row>
    <row r="489" spans="2:8" ht="28.15" customHeight="1" x14ac:dyDescent="0.35">
      <c r="B489" s="29" t="str">
        <f t="shared" si="7"/>
        <v/>
      </c>
      <c r="C489" s="4" t="str">
        <f>IF(Tableau3[[#This Row],[Échéance (mois)]]="","",EOMONTH(C488,1))</f>
        <v/>
      </c>
      <c r="D489" s="30" t="str">
        <f>IF(Tableau3[[#This Row],[Échéance (mois)]]="","",H488)</f>
        <v/>
      </c>
      <c r="E489" s="5" t="str">
        <f>IF(Tableau3[[#This Row],[Échéance (mois)]]="","",$H$8)</f>
        <v/>
      </c>
      <c r="F489" s="28" t="str">
        <f>IF(Tableau3[[#This Row],[Échéance (mois)]]="","",Tableau3[[#This Row],[Capital amorti]]*$C$8%/12)</f>
        <v/>
      </c>
      <c r="G489" s="31" t="str">
        <f>IF(Tableau3[[#This Row],[Échéance (mois)]]="","",Tableau3[[#This Row],[Mensualité]]-Tableau3[[#This Row],[Intérêt]])</f>
        <v/>
      </c>
      <c r="H489" s="32" t="str">
        <f>IF(Tableau3[[#This Row],[Échéance (mois)]]="","",Tableau3[[#This Row],[Capital amorti]]-Tableau3[[#This Row],[Capital]])</f>
        <v/>
      </c>
    </row>
    <row r="490" spans="2:8" ht="28.15" customHeight="1" x14ac:dyDescent="0.35">
      <c r="B490" s="29" t="str">
        <f t="shared" si="7"/>
        <v/>
      </c>
      <c r="C490" s="4" t="str">
        <f>IF(Tableau3[[#This Row],[Échéance (mois)]]="","",EOMONTH(C489,1))</f>
        <v/>
      </c>
      <c r="D490" s="30" t="str">
        <f>IF(Tableau3[[#This Row],[Échéance (mois)]]="","",H489)</f>
        <v/>
      </c>
      <c r="E490" s="5" t="str">
        <f>IF(Tableau3[[#This Row],[Échéance (mois)]]="","",$H$8)</f>
        <v/>
      </c>
      <c r="F490" s="28" t="str">
        <f>IF(Tableau3[[#This Row],[Échéance (mois)]]="","",Tableau3[[#This Row],[Capital amorti]]*$C$8%/12)</f>
        <v/>
      </c>
      <c r="G490" s="31" t="str">
        <f>IF(Tableau3[[#This Row],[Échéance (mois)]]="","",Tableau3[[#This Row],[Mensualité]]-Tableau3[[#This Row],[Intérêt]])</f>
        <v/>
      </c>
      <c r="H490" s="32" t="str">
        <f>IF(Tableau3[[#This Row],[Échéance (mois)]]="","",Tableau3[[#This Row],[Capital amorti]]-Tableau3[[#This Row],[Capital]])</f>
        <v/>
      </c>
    </row>
    <row r="491" spans="2:8" ht="28.15" customHeight="1" x14ac:dyDescent="0.35">
      <c r="B491" s="29" t="str">
        <f t="shared" si="7"/>
        <v/>
      </c>
      <c r="C491" s="4" t="str">
        <f>IF(Tableau3[[#This Row],[Échéance (mois)]]="","",EOMONTH(C490,1))</f>
        <v/>
      </c>
      <c r="D491" s="30" t="str">
        <f>IF(Tableau3[[#This Row],[Échéance (mois)]]="","",H490)</f>
        <v/>
      </c>
      <c r="E491" s="5" t="str">
        <f>IF(Tableau3[[#This Row],[Échéance (mois)]]="","",$H$8)</f>
        <v/>
      </c>
      <c r="F491" s="28" t="str">
        <f>IF(Tableau3[[#This Row],[Échéance (mois)]]="","",Tableau3[[#This Row],[Capital amorti]]*$C$8%/12)</f>
        <v/>
      </c>
      <c r="G491" s="31" t="str">
        <f>IF(Tableau3[[#This Row],[Échéance (mois)]]="","",Tableau3[[#This Row],[Mensualité]]-Tableau3[[#This Row],[Intérêt]])</f>
        <v/>
      </c>
      <c r="H491" s="32" t="str">
        <f>IF(Tableau3[[#This Row],[Échéance (mois)]]="","",Tableau3[[#This Row],[Capital amorti]]-Tableau3[[#This Row],[Capital]])</f>
        <v/>
      </c>
    </row>
    <row r="492" spans="2:8" ht="28.15" customHeight="1" x14ac:dyDescent="0.35">
      <c r="B492" s="29" t="str">
        <f t="shared" si="7"/>
        <v/>
      </c>
      <c r="C492" s="4" t="str">
        <f>IF(Tableau3[[#This Row],[Échéance (mois)]]="","",EOMONTH(C491,1))</f>
        <v/>
      </c>
      <c r="D492" s="30" t="str">
        <f>IF(Tableau3[[#This Row],[Échéance (mois)]]="","",H491)</f>
        <v/>
      </c>
      <c r="E492" s="5" t="str">
        <f>IF(Tableau3[[#This Row],[Échéance (mois)]]="","",$H$8)</f>
        <v/>
      </c>
      <c r="F492" s="28" t="str">
        <f>IF(Tableau3[[#This Row],[Échéance (mois)]]="","",Tableau3[[#This Row],[Capital amorti]]*$C$8%/12)</f>
        <v/>
      </c>
      <c r="G492" s="31" t="str">
        <f>IF(Tableau3[[#This Row],[Échéance (mois)]]="","",Tableau3[[#This Row],[Mensualité]]-Tableau3[[#This Row],[Intérêt]])</f>
        <v/>
      </c>
      <c r="H492" s="32" t="str">
        <f>IF(Tableau3[[#This Row],[Échéance (mois)]]="","",Tableau3[[#This Row],[Capital amorti]]-Tableau3[[#This Row],[Capital]])</f>
        <v/>
      </c>
    </row>
    <row r="493" spans="2:8" ht="28.15" customHeight="1" x14ac:dyDescent="0.35">
      <c r="B493" s="29" t="str">
        <f t="shared" si="7"/>
        <v/>
      </c>
      <c r="C493" s="4" t="str">
        <f>IF(Tableau3[[#This Row],[Échéance (mois)]]="","",EOMONTH(C492,1))</f>
        <v/>
      </c>
      <c r="D493" s="30" t="str">
        <f>IF(Tableau3[[#This Row],[Échéance (mois)]]="","",H492)</f>
        <v/>
      </c>
      <c r="E493" s="5" t="str">
        <f>IF(Tableau3[[#This Row],[Échéance (mois)]]="","",$H$8)</f>
        <v/>
      </c>
      <c r="F493" s="28" t="str">
        <f>IF(Tableau3[[#This Row],[Échéance (mois)]]="","",Tableau3[[#This Row],[Capital amorti]]*$C$8%/12)</f>
        <v/>
      </c>
      <c r="G493" s="31" t="str">
        <f>IF(Tableau3[[#This Row],[Échéance (mois)]]="","",Tableau3[[#This Row],[Mensualité]]-Tableau3[[#This Row],[Intérêt]])</f>
        <v/>
      </c>
      <c r="H493" s="32" t="str">
        <f>IF(Tableau3[[#This Row],[Échéance (mois)]]="","",Tableau3[[#This Row],[Capital amorti]]-Tableau3[[#This Row],[Capital]])</f>
        <v/>
      </c>
    </row>
    <row r="494" spans="2:8" ht="28.15" customHeight="1" x14ac:dyDescent="0.35">
      <c r="B494" s="29" t="str">
        <f t="shared" si="7"/>
        <v/>
      </c>
      <c r="C494" s="4" t="str">
        <f>IF(Tableau3[[#This Row],[Échéance (mois)]]="","",EOMONTH(C493,1))</f>
        <v/>
      </c>
      <c r="D494" s="30" t="str">
        <f>IF(Tableau3[[#This Row],[Échéance (mois)]]="","",H493)</f>
        <v/>
      </c>
      <c r="E494" s="5" t="str">
        <f>IF(Tableau3[[#This Row],[Échéance (mois)]]="","",$H$8)</f>
        <v/>
      </c>
      <c r="F494" s="28" t="str">
        <f>IF(Tableau3[[#This Row],[Échéance (mois)]]="","",Tableau3[[#This Row],[Capital amorti]]*$C$8%/12)</f>
        <v/>
      </c>
      <c r="G494" s="31" t="str">
        <f>IF(Tableau3[[#This Row],[Échéance (mois)]]="","",Tableau3[[#This Row],[Mensualité]]-Tableau3[[#This Row],[Intérêt]])</f>
        <v/>
      </c>
      <c r="H494" s="32" t="str">
        <f>IF(Tableau3[[#This Row],[Échéance (mois)]]="","",Tableau3[[#This Row],[Capital amorti]]-Tableau3[[#This Row],[Capital]])</f>
        <v/>
      </c>
    </row>
    <row r="495" spans="2:8" ht="28.15" customHeight="1" x14ac:dyDescent="0.35">
      <c r="B495" s="29" t="str">
        <f t="shared" si="7"/>
        <v/>
      </c>
      <c r="C495" s="4" t="str">
        <f>IF(Tableau3[[#This Row],[Échéance (mois)]]="","",EOMONTH(C494,1))</f>
        <v/>
      </c>
      <c r="D495" s="30" t="str">
        <f>IF(Tableau3[[#This Row],[Échéance (mois)]]="","",H494)</f>
        <v/>
      </c>
      <c r="E495" s="5" t="str">
        <f>IF(Tableau3[[#This Row],[Échéance (mois)]]="","",$H$8)</f>
        <v/>
      </c>
      <c r="F495" s="28" t="str">
        <f>IF(Tableau3[[#This Row],[Échéance (mois)]]="","",Tableau3[[#This Row],[Capital amorti]]*$C$8%/12)</f>
        <v/>
      </c>
      <c r="G495" s="31" t="str">
        <f>IF(Tableau3[[#This Row],[Échéance (mois)]]="","",Tableau3[[#This Row],[Mensualité]]-Tableau3[[#This Row],[Intérêt]])</f>
        <v/>
      </c>
      <c r="H495" s="32" t="str">
        <f>IF(Tableau3[[#This Row],[Échéance (mois)]]="","",Tableau3[[#This Row],[Capital amorti]]-Tableau3[[#This Row],[Capital]])</f>
        <v/>
      </c>
    </row>
    <row r="496" spans="2:8" ht="28.15" customHeight="1" x14ac:dyDescent="0.35">
      <c r="B496" s="29" t="str">
        <f t="shared" si="7"/>
        <v/>
      </c>
      <c r="C496" s="4" t="str">
        <f>IF(Tableau3[[#This Row],[Échéance (mois)]]="","",EOMONTH(C495,1))</f>
        <v/>
      </c>
      <c r="D496" s="30" t="str">
        <f>IF(Tableau3[[#This Row],[Échéance (mois)]]="","",H495)</f>
        <v/>
      </c>
      <c r="E496" s="5" t="str">
        <f>IF(Tableau3[[#This Row],[Échéance (mois)]]="","",$H$8)</f>
        <v/>
      </c>
      <c r="F496" s="28" t="str">
        <f>IF(Tableau3[[#This Row],[Échéance (mois)]]="","",Tableau3[[#This Row],[Capital amorti]]*$C$8%/12)</f>
        <v/>
      </c>
      <c r="G496" s="31" t="str">
        <f>IF(Tableau3[[#This Row],[Échéance (mois)]]="","",Tableau3[[#This Row],[Mensualité]]-Tableau3[[#This Row],[Intérêt]])</f>
        <v/>
      </c>
      <c r="H496" s="32" t="str">
        <f>IF(Tableau3[[#This Row],[Échéance (mois)]]="","",Tableau3[[#This Row],[Capital amorti]]-Tableau3[[#This Row],[Capital]])</f>
        <v/>
      </c>
    </row>
    <row r="497" spans="2:8" ht="28.15" customHeight="1" x14ac:dyDescent="0.35">
      <c r="B497" s="29" t="str">
        <f t="shared" si="7"/>
        <v/>
      </c>
      <c r="C497" s="4" t="str">
        <f>IF(Tableau3[[#This Row],[Échéance (mois)]]="","",EOMONTH(C496,1))</f>
        <v/>
      </c>
      <c r="D497" s="30" t="str">
        <f>IF(Tableau3[[#This Row],[Échéance (mois)]]="","",H496)</f>
        <v/>
      </c>
      <c r="E497" s="5" t="str">
        <f>IF(Tableau3[[#This Row],[Échéance (mois)]]="","",$H$8)</f>
        <v/>
      </c>
      <c r="F497" s="28" t="str">
        <f>IF(Tableau3[[#This Row],[Échéance (mois)]]="","",Tableau3[[#This Row],[Capital amorti]]*$C$8%/12)</f>
        <v/>
      </c>
      <c r="G497" s="31" t="str">
        <f>IF(Tableau3[[#This Row],[Échéance (mois)]]="","",Tableau3[[#This Row],[Mensualité]]-Tableau3[[#This Row],[Intérêt]])</f>
        <v/>
      </c>
      <c r="H497" s="32" t="str">
        <f>IF(Tableau3[[#This Row],[Échéance (mois)]]="","",Tableau3[[#This Row],[Capital amorti]]-Tableau3[[#This Row],[Capital]])</f>
        <v/>
      </c>
    </row>
    <row r="498" spans="2:8" ht="28.15" customHeight="1" x14ac:dyDescent="0.35">
      <c r="B498" s="29" t="str">
        <f t="shared" si="7"/>
        <v/>
      </c>
      <c r="C498" s="4" t="str">
        <f>IF(Tableau3[[#This Row],[Échéance (mois)]]="","",EOMONTH(C497,1))</f>
        <v/>
      </c>
      <c r="D498" s="30" t="str">
        <f>IF(Tableau3[[#This Row],[Échéance (mois)]]="","",H497)</f>
        <v/>
      </c>
      <c r="E498" s="5" t="str">
        <f>IF(Tableau3[[#This Row],[Échéance (mois)]]="","",$H$8)</f>
        <v/>
      </c>
      <c r="F498" s="28" t="str">
        <f>IF(Tableau3[[#This Row],[Échéance (mois)]]="","",Tableau3[[#This Row],[Capital amorti]]*$C$8%/12)</f>
        <v/>
      </c>
      <c r="G498" s="31" t="str">
        <f>IF(Tableau3[[#This Row],[Échéance (mois)]]="","",Tableau3[[#This Row],[Mensualité]]-Tableau3[[#This Row],[Intérêt]])</f>
        <v/>
      </c>
      <c r="H498" s="32" t="str">
        <f>IF(Tableau3[[#This Row],[Échéance (mois)]]="","",Tableau3[[#This Row],[Capital amorti]]-Tableau3[[#This Row],[Capital]])</f>
        <v/>
      </c>
    </row>
    <row r="499" spans="2:8" ht="28.15" customHeight="1" x14ac:dyDescent="0.35">
      <c r="B499" s="29" t="str">
        <f t="shared" si="7"/>
        <v/>
      </c>
      <c r="C499" s="4" t="str">
        <f>IF(Tableau3[[#This Row],[Échéance (mois)]]="","",EOMONTH(C498,1))</f>
        <v/>
      </c>
      <c r="D499" s="30" t="str">
        <f>IF(Tableau3[[#This Row],[Échéance (mois)]]="","",H498)</f>
        <v/>
      </c>
      <c r="E499" s="5" t="str">
        <f>IF(Tableau3[[#This Row],[Échéance (mois)]]="","",$H$8)</f>
        <v/>
      </c>
      <c r="F499" s="28" t="str">
        <f>IF(Tableau3[[#This Row],[Échéance (mois)]]="","",Tableau3[[#This Row],[Capital amorti]]*$C$8%/12)</f>
        <v/>
      </c>
      <c r="G499" s="31" t="str">
        <f>IF(Tableau3[[#This Row],[Échéance (mois)]]="","",Tableau3[[#This Row],[Mensualité]]-Tableau3[[#This Row],[Intérêt]])</f>
        <v/>
      </c>
      <c r="H499" s="32" t="str">
        <f>IF(Tableau3[[#This Row],[Échéance (mois)]]="","",Tableau3[[#This Row],[Capital amorti]]-Tableau3[[#This Row],[Capital]])</f>
        <v/>
      </c>
    </row>
    <row r="500" spans="2:8" ht="28.15" customHeight="1" x14ac:dyDescent="0.35">
      <c r="B500" s="29" t="str">
        <f t="shared" si="7"/>
        <v/>
      </c>
      <c r="C500" s="4" t="str">
        <f>IF(Tableau3[[#This Row],[Échéance (mois)]]="","",EOMONTH(C499,1))</f>
        <v/>
      </c>
      <c r="D500" s="30" t="str">
        <f>IF(Tableau3[[#This Row],[Échéance (mois)]]="","",H499)</f>
        <v/>
      </c>
      <c r="E500" s="5" t="str">
        <f>IF(Tableau3[[#This Row],[Échéance (mois)]]="","",$H$8)</f>
        <v/>
      </c>
      <c r="F500" s="28" t="str">
        <f>IF(Tableau3[[#This Row],[Échéance (mois)]]="","",Tableau3[[#This Row],[Capital amorti]]*$C$8%/12)</f>
        <v/>
      </c>
      <c r="G500" s="31" t="str">
        <f>IF(Tableau3[[#This Row],[Échéance (mois)]]="","",Tableau3[[#This Row],[Mensualité]]-Tableau3[[#This Row],[Intérêt]])</f>
        <v/>
      </c>
      <c r="H500" s="32" t="str">
        <f>IF(Tableau3[[#This Row],[Échéance (mois)]]="","",Tableau3[[#This Row],[Capital amorti]]-Tableau3[[#This Row],[Capital]])</f>
        <v/>
      </c>
    </row>
    <row r="501" spans="2:8" ht="28.15" customHeight="1" x14ac:dyDescent="0.35">
      <c r="B501" s="29" t="str">
        <f t="shared" si="7"/>
        <v/>
      </c>
      <c r="C501" s="4" t="str">
        <f>IF(Tableau3[[#This Row],[Échéance (mois)]]="","",EOMONTH(C500,1))</f>
        <v/>
      </c>
      <c r="D501" s="30" t="str">
        <f>IF(Tableau3[[#This Row],[Échéance (mois)]]="","",H500)</f>
        <v/>
      </c>
      <c r="E501" s="5" t="str">
        <f>IF(Tableau3[[#This Row],[Échéance (mois)]]="","",$H$8)</f>
        <v/>
      </c>
      <c r="F501" s="28" t="str">
        <f>IF(Tableau3[[#This Row],[Échéance (mois)]]="","",Tableau3[[#This Row],[Capital amorti]]*$C$8%/12)</f>
        <v/>
      </c>
      <c r="G501" s="31" t="str">
        <f>IF(Tableau3[[#This Row],[Échéance (mois)]]="","",Tableau3[[#This Row],[Mensualité]]-Tableau3[[#This Row],[Intérêt]])</f>
        <v/>
      </c>
      <c r="H501" s="32" t="str">
        <f>IF(Tableau3[[#This Row],[Échéance (mois)]]="","",Tableau3[[#This Row],[Capital amorti]]-Tableau3[[#This Row],[Capital]])</f>
        <v/>
      </c>
    </row>
    <row r="502" spans="2:8" ht="28.15" customHeight="1" x14ac:dyDescent="0.35">
      <c r="B502" s="29" t="str">
        <f t="shared" si="7"/>
        <v/>
      </c>
      <c r="C502" s="4" t="str">
        <f>IF(Tableau3[[#This Row],[Échéance (mois)]]="","",EOMONTH(C501,1))</f>
        <v/>
      </c>
      <c r="D502" s="30" t="str">
        <f>IF(Tableau3[[#This Row],[Échéance (mois)]]="","",H501)</f>
        <v/>
      </c>
      <c r="E502" s="5" t="str">
        <f>IF(Tableau3[[#This Row],[Échéance (mois)]]="","",$H$8)</f>
        <v/>
      </c>
      <c r="F502" s="28" t="str">
        <f>IF(Tableau3[[#This Row],[Échéance (mois)]]="","",Tableau3[[#This Row],[Capital amorti]]*$C$8%/12)</f>
        <v/>
      </c>
      <c r="G502" s="31" t="str">
        <f>IF(Tableau3[[#This Row],[Échéance (mois)]]="","",Tableau3[[#This Row],[Mensualité]]-Tableau3[[#This Row],[Intérêt]])</f>
        <v/>
      </c>
      <c r="H502" s="32" t="str">
        <f>IF(Tableau3[[#This Row],[Échéance (mois)]]="","",Tableau3[[#This Row],[Capital amorti]]-Tableau3[[#This Row],[Capital]])</f>
        <v/>
      </c>
    </row>
    <row r="503" spans="2:8" ht="28.15" customHeight="1" x14ac:dyDescent="0.35">
      <c r="B503" s="29" t="str">
        <f t="shared" si="7"/>
        <v/>
      </c>
      <c r="C503" s="4" t="str">
        <f>IF(Tableau3[[#This Row],[Échéance (mois)]]="","",EOMONTH(C502,1))</f>
        <v/>
      </c>
      <c r="D503" s="30" t="str">
        <f>IF(Tableau3[[#This Row],[Échéance (mois)]]="","",H502)</f>
        <v/>
      </c>
      <c r="E503" s="5" t="str">
        <f>IF(Tableau3[[#This Row],[Échéance (mois)]]="","",$H$8)</f>
        <v/>
      </c>
      <c r="F503" s="28" t="str">
        <f>IF(Tableau3[[#This Row],[Échéance (mois)]]="","",Tableau3[[#This Row],[Capital amorti]]*$C$8%/12)</f>
        <v/>
      </c>
      <c r="G503" s="31" t="str">
        <f>IF(Tableau3[[#This Row],[Échéance (mois)]]="","",Tableau3[[#This Row],[Mensualité]]-Tableau3[[#This Row],[Intérêt]])</f>
        <v/>
      </c>
      <c r="H503" s="32" t="str">
        <f>IF(Tableau3[[#This Row],[Échéance (mois)]]="","",Tableau3[[#This Row],[Capital amorti]]-Tableau3[[#This Row],[Capital]])</f>
        <v/>
      </c>
    </row>
    <row r="504" spans="2:8" ht="28.15" customHeight="1" x14ac:dyDescent="0.35">
      <c r="B504" s="29" t="str">
        <f t="shared" si="7"/>
        <v/>
      </c>
      <c r="C504" s="4" t="str">
        <f>IF(Tableau3[[#This Row],[Échéance (mois)]]="","",EOMONTH(C503,1))</f>
        <v/>
      </c>
      <c r="D504" s="30" t="str">
        <f>IF(Tableau3[[#This Row],[Échéance (mois)]]="","",H503)</f>
        <v/>
      </c>
      <c r="E504" s="5" t="str">
        <f>IF(Tableau3[[#This Row],[Échéance (mois)]]="","",$H$8)</f>
        <v/>
      </c>
      <c r="F504" s="28" t="str">
        <f>IF(Tableau3[[#This Row],[Échéance (mois)]]="","",Tableau3[[#This Row],[Capital amorti]]*$C$8%/12)</f>
        <v/>
      </c>
      <c r="G504" s="31" t="str">
        <f>IF(Tableau3[[#This Row],[Échéance (mois)]]="","",Tableau3[[#This Row],[Mensualité]]-Tableau3[[#This Row],[Intérêt]])</f>
        <v/>
      </c>
      <c r="H504" s="32" t="str">
        <f>IF(Tableau3[[#This Row],[Échéance (mois)]]="","",Tableau3[[#This Row],[Capital amorti]]-Tableau3[[#This Row],[Capital]])</f>
        <v/>
      </c>
    </row>
    <row r="505" spans="2:8" ht="28.15" customHeight="1" x14ac:dyDescent="0.35">
      <c r="B505" s="29" t="str">
        <f t="shared" si="7"/>
        <v/>
      </c>
      <c r="C505" s="4" t="str">
        <f>IF(Tableau3[[#This Row],[Échéance (mois)]]="","",EOMONTH(C504,1))</f>
        <v/>
      </c>
      <c r="D505" s="30" t="str">
        <f>IF(Tableau3[[#This Row],[Échéance (mois)]]="","",H504)</f>
        <v/>
      </c>
      <c r="E505" s="5" t="str">
        <f>IF(Tableau3[[#This Row],[Échéance (mois)]]="","",$H$8)</f>
        <v/>
      </c>
      <c r="F505" s="28" t="str">
        <f>IF(Tableau3[[#This Row],[Échéance (mois)]]="","",Tableau3[[#This Row],[Capital amorti]]*$C$8%/12)</f>
        <v/>
      </c>
      <c r="G505" s="31" t="str">
        <f>IF(Tableau3[[#This Row],[Échéance (mois)]]="","",Tableau3[[#This Row],[Mensualité]]-Tableau3[[#This Row],[Intérêt]])</f>
        <v/>
      </c>
      <c r="H505" s="32" t="str">
        <f>IF(Tableau3[[#This Row],[Échéance (mois)]]="","",Tableau3[[#This Row],[Capital amorti]]-Tableau3[[#This Row],[Capital]])</f>
        <v/>
      </c>
    </row>
    <row r="506" spans="2:8" ht="28.15" customHeight="1" x14ac:dyDescent="0.35">
      <c r="B506" s="29" t="str">
        <f t="shared" si="7"/>
        <v/>
      </c>
      <c r="C506" s="4" t="str">
        <f>IF(Tableau3[[#This Row],[Échéance (mois)]]="","",EOMONTH(C505,1))</f>
        <v/>
      </c>
      <c r="D506" s="30" t="str">
        <f>IF(Tableau3[[#This Row],[Échéance (mois)]]="","",H505)</f>
        <v/>
      </c>
      <c r="E506" s="5" t="str">
        <f>IF(Tableau3[[#This Row],[Échéance (mois)]]="","",$H$8)</f>
        <v/>
      </c>
      <c r="F506" s="28" t="str">
        <f>IF(Tableau3[[#This Row],[Échéance (mois)]]="","",Tableau3[[#This Row],[Capital amorti]]*$C$8%/12)</f>
        <v/>
      </c>
      <c r="G506" s="31" t="str">
        <f>IF(Tableau3[[#This Row],[Échéance (mois)]]="","",Tableau3[[#This Row],[Mensualité]]-Tableau3[[#This Row],[Intérêt]])</f>
        <v/>
      </c>
      <c r="H506" s="32" t="str">
        <f>IF(Tableau3[[#This Row],[Échéance (mois)]]="","",Tableau3[[#This Row],[Capital amorti]]-Tableau3[[#This Row],[Capital]])</f>
        <v/>
      </c>
    </row>
    <row r="507" spans="2:8" ht="28.15" customHeight="1" x14ac:dyDescent="0.35">
      <c r="B507" s="29" t="str">
        <f t="shared" si="7"/>
        <v/>
      </c>
      <c r="C507" s="4" t="str">
        <f>IF(Tableau3[[#This Row],[Échéance (mois)]]="","",EOMONTH(C506,1))</f>
        <v/>
      </c>
      <c r="D507" s="30" t="str">
        <f>IF(Tableau3[[#This Row],[Échéance (mois)]]="","",H506)</f>
        <v/>
      </c>
      <c r="E507" s="5" t="str">
        <f>IF(Tableau3[[#This Row],[Échéance (mois)]]="","",$H$8)</f>
        <v/>
      </c>
      <c r="F507" s="28" t="str">
        <f>IF(Tableau3[[#This Row],[Échéance (mois)]]="","",Tableau3[[#This Row],[Capital amorti]]*$C$8%/12)</f>
        <v/>
      </c>
      <c r="G507" s="31" t="str">
        <f>IF(Tableau3[[#This Row],[Échéance (mois)]]="","",Tableau3[[#This Row],[Mensualité]]-Tableau3[[#This Row],[Intérêt]])</f>
        <v/>
      </c>
      <c r="H507" s="32" t="str">
        <f>IF(Tableau3[[#This Row],[Échéance (mois)]]="","",Tableau3[[#This Row],[Capital amorti]]-Tableau3[[#This Row],[Capital]])</f>
        <v/>
      </c>
    </row>
    <row r="508" spans="2:8" ht="28.15" customHeight="1" x14ac:dyDescent="0.35">
      <c r="B508" s="29" t="str">
        <f t="shared" si="7"/>
        <v/>
      </c>
      <c r="C508" s="4" t="str">
        <f>IF(Tableau3[[#This Row],[Échéance (mois)]]="","",EOMONTH(C507,1))</f>
        <v/>
      </c>
      <c r="D508" s="30" t="str">
        <f>IF(Tableau3[[#This Row],[Échéance (mois)]]="","",H507)</f>
        <v/>
      </c>
      <c r="E508" s="5" t="str">
        <f>IF(Tableau3[[#This Row],[Échéance (mois)]]="","",$H$8)</f>
        <v/>
      </c>
      <c r="F508" s="28" t="str">
        <f>IF(Tableau3[[#This Row],[Échéance (mois)]]="","",Tableau3[[#This Row],[Capital amorti]]*$C$8%/12)</f>
        <v/>
      </c>
      <c r="G508" s="31" t="str">
        <f>IF(Tableau3[[#This Row],[Échéance (mois)]]="","",Tableau3[[#This Row],[Mensualité]]-Tableau3[[#This Row],[Intérêt]])</f>
        <v/>
      </c>
      <c r="H508" s="32" t="str">
        <f>IF(Tableau3[[#This Row],[Échéance (mois)]]="","",Tableau3[[#This Row],[Capital amorti]]-Tableau3[[#This Row],[Capital]])</f>
        <v/>
      </c>
    </row>
    <row r="509" spans="2:8" ht="28.15" customHeight="1" x14ac:dyDescent="0.35">
      <c r="B509" s="29" t="str">
        <f t="shared" si="7"/>
        <v/>
      </c>
      <c r="C509" s="4" t="str">
        <f>IF(Tableau3[[#This Row],[Échéance (mois)]]="","",EOMONTH(C508,1))</f>
        <v/>
      </c>
      <c r="D509" s="30" t="str">
        <f>IF(Tableau3[[#This Row],[Échéance (mois)]]="","",H508)</f>
        <v/>
      </c>
      <c r="E509" s="5" t="str">
        <f>IF(Tableau3[[#This Row],[Échéance (mois)]]="","",$H$8)</f>
        <v/>
      </c>
      <c r="F509" s="28" t="str">
        <f>IF(Tableau3[[#This Row],[Échéance (mois)]]="","",Tableau3[[#This Row],[Capital amorti]]*$C$8%/12)</f>
        <v/>
      </c>
      <c r="G509" s="31" t="str">
        <f>IF(Tableau3[[#This Row],[Échéance (mois)]]="","",Tableau3[[#This Row],[Mensualité]]-Tableau3[[#This Row],[Intérêt]])</f>
        <v/>
      </c>
      <c r="H509" s="32" t="str">
        <f>IF(Tableau3[[#This Row],[Échéance (mois)]]="","",Tableau3[[#This Row],[Capital amorti]]-Tableau3[[#This Row],[Capital]])</f>
        <v/>
      </c>
    </row>
    <row r="510" spans="2:8" ht="28.15" customHeight="1" x14ac:dyDescent="0.35">
      <c r="B510" s="29" t="str">
        <f t="shared" si="7"/>
        <v/>
      </c>
      <c r="C510" s="4" t="str">
        <f>IF(Tableau3[[#This Row],[Échéance (mois)]]="","",EOMONTH(C509,1))</f>
        <v/>
      </c>
      <c r="D510" s="30" t="str">
        <f>IF(Tableau3[[#This Row],[Échéance (mois)]]="","",H509)</f>
        <v/>
      </c>
      <c r="E510" s="5" t="str">
        <f>IF(Tableau3[[#This Row],[Échéance (mois)]]="","",$H$8)</f>
        <v/>
      </c>
      <c r="F510" s="28" t="str">
        <f>IF(Tableau3[[#This Row],[Échéance (mois)]]="","",Tableau3[[#This Row],[Capital amorti]]*$C$8%/12)</f>
        <v/>
      </c>
      <c r="G510" s="31" t="str">
        <f>IF(Tableau3[[#This Row],[Échéance (mois)]]="","",Tableau3[[#This Row],[Mensualité]]-Tableau3[[#This Row],[Intérêt]])</f>
        <v/>
      </c>
      <c r="H510" s="32" t="str">
        <f>IF(Tableau3[[#This Row],[Échéance (mois)]]="","",Tableau3[[#This Row],[Capital amorti]]-Tableau3[[#This Row],[Capital]])</f>
        <v/>
      </c>
    </row>
    <row r="511" spans="2:8" ht="28.15" customHeight="1" x14ac:dyDescent="0.35">
      <c r="B511" s="29" t="str">
        <f t="shared" si="7"/>
        <v/>
      </c>
      <c r="C511" s="4" t="str">
        <f>IF(Tableau3[[#This Row],[Échéance (mois)]]="","",EOMONTH(C510,1))</f>
        <v/>
      </c>
      <c r="D511" s="30" t="str">
        <f>IF(Tableau3[[#This Row],[Échéance (mois)]]="","",H510)</f>
        <v/>
      </c>
      <c r="E511" s="5" t="str">
        <f>IF(Tableau3[[#This Row],[Échéance (mois)]]="","",$H$8)</f>
        <v/>
      </c>
      <c r="F511" s="28" t="str">
        <f>IF(Tableau3[[#This Row],[Échéance (mois)]]="","",Tableau3[[#This Row],[Capital amorti]]*$C$8%/12)</f>
        <v/>
      </c>
      <c r="G511" s="31" t="str">
        <f>IF(Tableau3[[#This Row],[Échéance (mois)]]="","",Tableau3[[#This Row],[Mensualité]]-Tableau3[[#This Row],[Intérêt]])</f>
        <v/>
      </c>
      <c r="H511" s="32" t="str">
        <f>IF(Tableau3[[#This Row],[Échéance (mois)]]="","",Tableau3[[#This Row],[Capital amorti]]-Tableau3[[#This Row],[Capital]])</f>
        <v/>
      </c>
    </row>
    <row r="512" spans="2:8" ht="28.15" customHeight="1" x14ac:dyDescent="0.35">
      <c r="B512" s="29" t="str">
        <f t="shared" si="7"/>
        <v/>
      </c>
      <c r="C512" s="4" t="str">
        <f>IF(Tableau3[[#This Row],[Échéance (mois)]]="","",EOMONTH(C511,1))</f>
        <v/>
      </c>
      <c r="D512" s="30" t="str">
        <f>IF(Tableau3[[#This Row],[Échéance (mois)]]="","",H511)</f>
        <v/>
      </c>
      <c r="E512" s="5" t="str">
        <f>IF(Tableau3[[#This Row],[Échéance (mois)]]="","",$H$8)</f>
        <v/>
      </c>
      <c r="F512" s="28" t="str">
        <f>IF(Tableau3[[#This Row],[Échéance (mois)]]="","",Tableau3[[#This Row],[Capital amorti]]*$C$8%/12)</f>
        <v/>
      </c>
      <c r="G512" s="31" t="str">
        <f>IF(Tableau3[[#This Row],[Échéance (mois)]]="","",Tableau3[[#This Row],[Mensualité]]-Tableau3[[#This Row],[Intérêt]])</f>
        <v/>
      </c>
      <c r="H512" s="32" t="str">
        <f>IF(Tableau3[[#This Row],[Échéance (mois)]]="","",Tableau3[[#This Row],[Capital amorti]]-Tableau3[[#This Row],[Capital]])</f>
        <v/>
      </c>
    </row>
    <row r="513" spans="2:8" ht="28.15" customHeight="1" x14ac:dyDescent="0.35">
      <c r="B513" s="29" t="str">
        <f t="shared" si="7"/>
        <v/>
      </c>
      <c r="C513" s="4" t="str">
        <f>IF(Tableau3[[#This Row],[Échéance (mois)]]="","",EOMONTH(C512,1))</f>
        <v/>
      </c>
      <c r="D513" s="30" t="str">
        <f>IF(Tableau3[[#This Row],[Échéance (mois)]]="","",H512)</f>
        <v/>
      </c>
      <c r="E513" s="5" t="str">
        <f>IF(Tableau3[[#This Row],[Échéance (mois)]]="","",$H$8)</f>
        <v/>
      </c>
      <c r="F513" s="28" t="str">
        <f>IF(Tableau3[[#This Row],[Échéance (mois)]]="","",Tableau3[[#This Row],[Capital amorti]]*$C$8%/12)</f>
        <v/>
      </c>
      <c r="G513" s="31" t="str">
        <f>IF(Tableau3[[#This Row],[Échéance (mois)]]="","",Tableau3[[#This Row],[Mensualité]]-Tableau3[[#This Row],[Intérêt]])</f>
        <v/>
      </c>
      <c r="H513" s="32" t="str">
        <f>IF(Tableau3[[#This Row],[Échéance (mois)]]="","",Tableau3[[#This Row],[Capital amorti]]-Tableau3[[#This Row],[Capital]])</f>
        <v/>
      </c>
    </row>
    <row r="514" spans="2:8" ht="28.15" customHeight="1" x14ac:dyDescent="0.35">
      <c r="B514" s="29" t="str">
        <f t="shared" si="7"/>
        <v/>
      </c>
      <c r="C514" s="4" t="str">
        <f>IF(Tableau3[[#This Row],[Échéance (mois)]]="","",EOMONTH(C513,1))</f>
        <v/>
      </c>
      <c r="D514" s="30" t="str">
        <f>IF(Tableau3[[#This Row],[Échéance (mois)]]="","",H513)</f>
        <v/>
      </c>
      <c r="E514" s="5" t="str">
        <f>IF(Tableau3[[#This Row],[Échéance (mois)]]="","",$H$8)</f>
        <v/>
      </c>
      <c r="F514" s="28" t="str">
        <f>IF(Tableau3[[#This Row],[Échéance (mois)]]="","",Tableau3[[#This Row],[Capital amorti]]*$C$8%/12)</f>
        <v/>
      </c>
      <c r="G514" s="31" t="str">
        <f>IF(Tableau3[[#This Row],[Échéance (mois)]]="","",Tableau3[[#This Row],[Mensualité]]-Tableau3[[#This Row],[Intérêt]])</f>
        <v/>
      </c>
      <c r="H514" s="32" t="str">
        <f>IF(Tableau3[[#This Row],[Échéance (mois)]]="","",Tableau3[[#This Row],[Capital amorti]]-Tableau3[[#This Row],[Capital]])</f>
        <v/>
      </c>
    </row>
    <row r="515" spans="2:8" ht="28.15" customHeight="1" x14ac:dyDescent="0.35">
      <c r="B515" s="29" t="str">
        <f t="shared" si="7"/>
        <v/>
      </c>
      <c r="C515" s="4" t="str">
        <f>IF(Tableau3[[#This Row],[Échéance (mois)]]="","",EOMONTH(C514,1))</f>
        <v/>
      </c>
      <c r="D515" s="30" t="str">
        <f>IF(Tableau3[[#This Row],[Échéance (mois)]]="","",H514)</f>
        <v/>
      </c>
      <c r="E515" s="5" t="str">
        <f>IF(Tableau3[[#This Row],[Échéance (mois)]]="","",$H$8)</f>
        <v/>
      </c>
      <c r="F515" s="28" t="str">
        <f>IF(Tableau3[[#This Row],[Échéance (mois)]]="","",Tableau3[[#This Row],[Capital amorti]]*$C$8%/12)</f>
        <v/>
      </c>
      <c r="G515" s="31" t="str">
        <f>IF(Tableau3[[#This Row],[Échéance (mois)]]="","",Tableau3[[#This Row],[Mensualité]]-Tableau3[[#This Row],[Intérêt]])</f>
        <v/>
      </c>
      <c r="H515" s="32" t="str">
        <f>IF(Tableau3[[#This Row],[Échéance (mois)]]="","",Tableau3[[#This Row],[Capital amorti]]-Tableau3[[#This Row],[Capital]])</f>
        <v/>
      </c>
    </row>
    <row r="516" spans="2:8" ht="28.15" customHeight="1" x14ac:dyDescent="0.35">
      <c r="B516" s="29" t="str">
        <f t="shared" si="7"/>
        <v/>
      </c>
      <c r="C516" s="4" t="str">
        <f>IF(Tableau3[[#This Row],[Échéance (mois)]]="","",EOMONTH(C515,1))</f>
        <v/>
      </c>
      <c r="D516" s="30" t="str">
        <f>IF(Tableau3[[#This Row],[Échéance (mois)]]="","",H515)</f>
        <v/>
      </c>
      <c r="E516" s="5" t="str">
        <f>IF(Tableau3[[#This Row],[Échéance (mois)]]="","",$H$8)</f>
        <v/>
      </c>
      <c r="F516" s="28" t="str">
        <f>IF(Tableau3[[#This Row],[Échéance (mois)]]="","",Tableau3[[#This Row],[Capital amorti]]*$C$8%/12)</f>
        <v/>
      </c>
      <c r="G516" s="31" t="str">
        <f>IF(Tableau3[[#This Row],[Échéance (mois)]]="","",Tableau3[[#This Row],[Mensualité]]-Tableau3[[#This Row],[Intérêt]])</f>
        <v/>
      </c>
      <c r="H516" s="32" t="str">
        <f>IF(Tableau3[[#This Row],[Échéance (mois)]]="","",Tableau3[[#This Row],[Capital amorti]]-Tableau3[[#This Row],[Capital]])</f>
        <v/>
      </c>
    </row>
    <row r="517" spans="2:8" ht="28.15" customHeight="1" x14ac:dyDescent="0.35">
      <c r="B517" s="29" t="str">
        <f t="shared" si="7"/>
        <v/>
      </c>
      <c r="C517" s="4" t="str">
        <f>IF(Tableau3[[#This Row],[Échéance (mois)]]="","",EOMONTH(C516,1))</f>
        <v/>
      </c>
      <c r="D517" s="30" t="str">
        <f>IF(Tableau3[[#This Row],[Échéance (mois)]]="","",H516)</f>
        <v/>
      </c>
      <c r="E517" s="5" t="str">
        <f>IF(Tableau3[[#This Row],[Échéance (mois)]]="","",$H$8)</f>
        <v/>
      </c>
      <c r="F517" s="28" t="str">
        <f>IF(Tableau3[[#This Row],[Échéance (mois)]]="","",Tableau3[[#This Row],[Capital amorti]]*$C$8%/12)</f>
        <v/>
      </c>
      <c r="G517" s="31" t="str">
        <f>IF(Tableau3[[#This Row],[Échéance (mois)]]="","",Tableau3[[#This Row],[Mensualité]]-Tableau3[[#This Row],[Intérêt]])</f>
        <v/>
      </c>
      <c r="H517" s="32" t="str">
        <f>IF(Tableau3[[#This Row],[Échéance (mois)]]="","",Tableau3[[#This Row],[Capital amorti]]-Tableau3[[#This Row],[Capital]])</f>
        <v/>
      </c>
    </row>
    <row r="518" spans="2:8" ht="28.15" customHeight="1" x14ac:dyDescent="0.35">
      <c r="B518" s="29" t="str">
        <f t="shared" si="7"/>
        <v/>
      </c>
      <c r="C518" s="4" t="str">
        <f>IF(Tableau3[[#This Row],[Échéance (mois)]]="","",EOMONTH(C517,1))</f>
        <v/>
      </c>
      <c r="D518" s="30" t="str">
        <f>IF(Tableau3[[#This Row],[Échéance (mois)]]="","",H517)</f>
        <v/>
      </c>
      <c r="E518" s="5" t="str">
        <f>IF(Tableau3[[#This Row],[Échéance (mois)]]="","",$H$8)</f>
        <v/>
      </c>
      <c r="F518" s="28" t="str">
        <f>IF(Tableau3[[#This Row],[Échéance (mois)]]="","",Tableau3[[#This Row],[Capital amorti]]*$C$8%/12)</f>
        <v/>
      </c>
      <c r="G518" s="31" t="str">
        <f>IF(Tableau3[[#This Row],[Échéance (mois)]]="","",Tableau3[[#This Row],[Mensualité]]-Tableau3[[#This Row],[Intérêt]])</f>
        <v/>
      </c>
      <c r="H518" s="32" t="str">
        <f>IF(Tableau3[[#This Row],[Échéance (mois)]]="","",Tableau3[[#This Row],[Capital amorti]]-Tableau3[[#This Row],[Capital]])</f>
        <v/>
      </c>
    </row>
    <row r="519" spans="2:8" ht="28.15" customHeight="1" x14ac:dyDescent="0.35">
      <c r="B519" s="29" t="str">
        <f t="shared" si="7"/>
        <v/>
      </c>
      <c r="C519" s="4" t="str">
        <f>IF(Tableau3[[#This Row],[Échéance (mois)]]="","",EOMONTH(C518,1))</f>
        <v/>
      </c>
      <c r="D519" s="30" t="str">
        <f>IF(Tableau3[[#This Row],[Échéance (mois)]]="","",H518)</f>
        <v/>
      </c>
      <c r="E519" s="5" t="str">
        <f>IF(Tableau3[[#This Row],[Échéance (mois)]]="","",$H$8)</f>
        <v/>
      </c>
      <c r="F519" s="28" t="str">
        <f>IF(Tableau3[[#This Row],[Échéance (mois)]]="","",Tableau3[[#This Row],[Capital amorti]]*$C$8%/12)</f>
        <v/>
      </c>
      <c r="G519" s="31" t="str">
        <f>IF(Tableau3[[#This Row],[Échéance (mois)]]="","",Tableau3[[#This Row],[Mensualité]]-Tableau3[[#This Row],[Intérêt]])</f>
        <v/>
      </c>
      <c r="H519" s="32" t="str">
        <f>IF(Tableau3[[#This Row],[Échéance (mois)]]="","",Tableau3[[#This Row],[Capital amorti]]-Tableau3[[#This Row],[Capital]])</f>
        <v/>
      </c>
    </row>
    <row r="520" spans="2:8" ht="28.15" customHeight="1" x14ac:dyDescent="0.35">
      <c r="B520" s="29" t="str">
        <f t="shared" si="7"/>
        <v/>
      </c>
      <c r="C520" s="4" t="str">
        <f>IF(Tableau3[[#This Row],[Échéance (mois)]]="","",EOMONTH(C519,1))</f>
        <v/>
      </c>
      <c r="D520" s="30" t="str">
        <f>IF(Tableau3[[#This Row],[Échéance (mois)]]="","",H519)</f>
        <v/>
      </c>
      <c r="E520" s="5" t="str">
        <f>IF(Tableau3[[#This Row],[Échéance (mois)]]="","",$H$8)</f>
        <v/>
      </c>
      <c r="F520" s="28" t="str">
        <f>IF(Tableau3[[#This Row],[Échéance (mois)]]="","",Tableau3[[#This Row],[Capital amorti]]*$C$8%/12)</f>
        <v/>
      </c>
      <c r="G520" s="31" t="str">
        <f>IF(Tableau3[[#This Row],[Échéance (mois)]]="","",Tableau3[[#This Row],[Mensualité]]-Tableau3[[#This Row],[Intérêt]])</f>
        <v/>
      </c>
      <c r="H520" s="32" t="str">
        <f>IF(Tableau3[[#This Row],[Échéance (mois)]]="","",Tableau3[[#This Row],[Capital amorti]]-Tableau3[[#This Row],[Capital]])</f>
        <v/>
      </c>
    </row>
    <row r="521" spans="2:8" ht="28.15" customHeight="1" x14ac:dyDescent="0.35">
      <c r="B521" s="29" t="str">
        <f t="shared" si="7"/>
        <v/>
      </c>
      <c r="C521" s="4" t="str">
        <f>IF(Tableau3[[#This Row],[Échéance (mois)]]="","",EOMONTH(C520,1))</f>
        <v/>
      </c>
      <c r="D521" s="30" t="str">
        <f>IF(Tableau3[[#This Row],[Échéance (mois)]]="","",H520)</f>
        <v/>
      </c>
      <c r="E521" s="5" t="str">
        <f>IF(Tableau3[[#This Row],[Échéance (mois)]]="","",$H$8)</f>
        <v/>
      </c>
      <c r="F521" s="28" t="str">
        <f>IF(Tableau3[[#This Row],[Échéance (mois)]]="","",Tableau3[[#This Row],[Capital amorti]]*$C$8%/12)</f>
        <v/>
      </c>
      <c r="G521" s="31" t="str">
        <f>IF(Tableau3[[#This Row],[Échéance (mois)]]="","",Tableau3[[#This Row],[Mensualité]]-Tableau3[[#This Row],[Intérêt]])</f>
        <v/>
      </c>
      <c r="H521" s="32" t="str">
        <f>IF(Tableau3[[#This Row],[Échéance (mois)]]="","",Tableau3[[#This Row],[Capital amorti]]-Tableau3[[#This Row],[Capital]])</f>
        <v/>
      </c>
    </row>
    <row r="522" spans="2:8" ht="28.15" customHeight="1" x14ac:dyDescent="0.35">
      <c r="B522" s="29" t="str">
        <f t="shared" si="7"/>
        <v/>
      </c>
      <c r="C522" s="4" t="str">
        <f>IF(Tableau3[[#This Row],[Échéance (mois)]]="","",EOMONTH(C521,1))</f>
        <v/>
      </c>
      <c r="D522" s="30" t="str">
        <f>IF(Tableau3[[#This Row],[Échéance (mois)]]="","",H521)</f>
        <v/>
      </c>
      <c r="E522" s="5" t="str">
        <f>IF(Tableau3[[#This Row],[Échéance (mois)]]="","",$H$8)</f>
        <v/>
      </c>
      <c r="F522" s="28" t="str">
        <f>IF(Tableau3[[#This Row],[Échéance (mois)]]="","",Tableau3[[#This Row],[Capital amorti]]*$C$8%/12)</f>
        <v/>
      </c>
      <c r="G522" s="31" t="str">
        <f>IF(Tableau3[[#This Row],[Échéance (mois)]]="","",Tableau3[[#This Row],[Mensualité]]-Tableau3[[#This Row],[Intérêt]])</f>
        <v/>
      </c>
      <c r="H522" s="32" t="str">
        <f>IF(Tableau3[[#This Row],[Échéance (mois)]]="","",Tableau3[[#This Row],[Capital amorti]]-Tableau3[[#This Row],[Capital]])</f>
        <v/>
      </c>
    </row>
    <row r="523" spans="2:8" ht="28.15" customHeight="1" x14ac:dyDescent="0.35">
      <c r="B523" s="29" t="str">
        <f t="shared" si="7"/>
        <v/>
      </c>
      <c r="C523" s="4" t="str">
        <f>IF(Tableau3[[#This Row],[Échéance (mois)]]="","",EOMONTH(C522,1))</f>
        <v/>
      </c>
      <c r="D523" s="30" t="str">
        <f>IF(Tableau3[[#This Row],[Échéance (mois)]]="","",H522)</f>
        <v/>
      </c>
      <c r="E523" s="5" t="str">
        <f>IF(Tableau3[[#This Row],[Échéance (mois)]]="","",$H$8)</f>
        <v/>
      </c>
      <c r="F523" s="28" t="str">
        <f>IF(Tableau3[[#This Row],[Échéance (mois)]]="","",Tableau3[[#This Row],[Capital amorti]]*$C$8%/12)</f>
        <v/>
      </c>
      <c r="G523" s="31" t="str">
        <f>IF(Tableau3[[#This Row],[Échéance (mois)]]="","",Tableau3[[#This Row],[Mensualité]]-Tableau3[[#This Row],[Intérêt]])</f>
        <v/>
      </c>
      <c r="H523" s="32" t="str">
        <f>IF(Tableau3[[#This Row],[Échéance (mois)]]="","",Tableau3[[#This Row],[Capital amorti]]-Tableau3[[#This Row],[Capital]])</f>
        <v/>
      </c>
    </row>
    <row r="524" spans="2:8" ht="28.15" customHeight="1" x14ac:dyDescent="0.35">
      <c r="B524" s="29" t="str">
        <f t="shared" si="7"/>
        <v/>
      </c>
      <c r="C524" s="4" t="str">
        <f>IF(Tableau3[[#This Row],[Échéance (mois)]]="","",EOMONTH(C523,1))</f>
        <v/>
      </c>
      <c r="D524" s="30" t="str">
        <f>IF(Tableau3[[#This Row],[Échéance (mois)]]="","",H523)</f>
        <v/>
      </c>
      <c r="E524" s="5" t="str">
        <f>IF(Tableau3[[#This Row],[Échéance (mois)]]="","",$H$8)</f>
        <v/>
      </c>
      <c r="F524" s="28" t="str">
        <f>IF(Tableau3[[#This Row],[Échéance (mois)]]="","",Tableau3[[#This Row],[Capital amorti]]*$C$8%/12)</f>
        <v/>
      </c>
      <c r="G524" s="31" t="str">
        <f>IF(Tableau3[[#This Row],[Échéance (mois)]]="","",Tableau3[[#This Row],[Mensualité]]-Tableau3[[#This Row],[Intérêt]])</f>
        <v/>
      </c>
      <c r="H524" s="32" t="str">
        <f>IF(Tableau3[[#This Row],[Échéance (mois)]]="","",Tableau3[[#This Row],[Capital amorti]]-Tableau3[[#This Row],[Capital]])</f>
        <v/>
      </c>
    </row>
    <row r="525" spans="2:8" ht="28.15" customHeight="1" x14ac:dyDescent="0.35">
      <c r="B525" s="29" t="str">
        <f t="shared" si="7"/>
        <v/>
      </c>
      <c r="C525" s="4" t="str">
        <f>IF(Tableau3[[#This Row],[Échéance (mois)]]="","",EOMONTH(C524,1))</f>
        <v/>
      </c>
      <c r="D525" s="30" t="str">
        <f>IF(Tableau3[[#This Row],[Échéance (mois)]]="","",H524)</f>
        <v/>
      </c>
      <c r="E525" s="5" t="str">
        <f>IF(Tableau3[[#This Row],[Échéance (mois)]]="","",$H$8)</f>
        <v/>
      </c>
      <c r="F525" s="28" t="str">
        <f>IF(Tableau3[[#This Row],[Échéance (mois)]]="","",Tableau3[[#This Row],[Capital amorti]]*$C$8%/12)</f>
        <v/>
      </c>
      <c r="G525" s="31" t="str">
        <f>IF(Tableau3[[#This Row],[Échéance (mois)]]="","",Tableau3[[#This Row],[Mensualité]]-Tableau3[[#This Row],[Intérêt]])</f>
        <v/>
      </c>
      <c r="H525" s="32" t="str">
        <f>IF(Tableau3[[#This Row],[Échéance (mois)]]="","",Tableau3[[#This Row],[Capital amorti]]-Tableau3[[#This Row],[Capital]])</f>
        <v/>
      </c>
    </row>
    <row r="526" spans="2:8" ht="28.15" customHeight="1" x14ac:dyDescent="0.35">
      <c r="B526" s="29" t="str">
        <f t="shared" si="7"/>
        <v/>
      </c>
      <c r="C526" s="4" t="str">
        <f>IF(Tableau3[[#This Row],[Échéance (mois)]]="","",EOMONTH(C525,1))</f>
        <v/>
      </c>
      <c r="D526" s="30" t="str">
        <f>IF(Tableau3[[#This Row],[Échéance (mois)]]="","",H525)</f>
        <v/>
      </c>
      <c r="E526" s="5" t="str">
        <f>IF(Tableau3[[#This Row],[Échéance (mois)]]="","",$H$8)</f>
        <v/>
      </c>
      <c r="F526" s="28" t="str">
        <f>IF(Tableau3[[#This Row],[Échéance (mois)]]="","",Tableau3[[#This Row],[Capital amorti]]*$C$8%/12)</f>
        <v/>
      </c>
      <c r="G526" s="31" t="str">
        <f>IF(Tableau3[[#This Row],[Échéance (mois)]]="","",Tableau3[[#This Row],[Mensualité]]-Tableau3[[#This Row],[Intérêt]])</f>
        <v/>
      </c>
      <c r="H526" s="32" t="str">
        <f>IF(Tableau3[[#This Row],[Échéance (mois)]]="","",Tableau3[[#This Row],[Capital amorti]]-Tableau3[[#This Row],[Capital]])</f>
        <v/>
      </c>
    </row>
    <row r="527" spans="2:8" ht="28.15" customHeight="1" x14ac:dyDescent="0.35">
      <c r="B527" s="29" t="str">
        <f t="shared" si="7"/>
        <v/>
      </c>
      <c r="C527" s="4" t="str">
        <f>IF(Tableau3[[#This Row],[Échéance (mois)]]="","",EOMONTH(C526,1))</f>
        <v/>
      </c>
      <c r="D527" s="30" t="str">
        <f>IF(Tableau3[[#This Row],[Échéance (mois)]]="","",H526)</f>
        <v/>
      </c>
      <c r="E527" s="5" t="str">
        <f>IF(Tableau3[[#This Row],[Échéance (mois)]]="","",$H$8)</f>
        <v/>
      </c>
      <c r="F527" s="28" t="str">
        <f>IF(Tableau3[[#This Row],[Échéance (mois)]]="","",Tableau3[[#This Row],[Capital amorti]]*$C$8%/12)</f>
        <v/>
      </c>
      <c r="G527" s="31" t="str">
        <f>IF(Tableau3[[#This Row],[Échéance (mois)]]="","",Tableau3[[#This Row],[Mensualité]]-Tableau3[[#This Row],[Intérêt]])</f>
        <v/>
      </c>
      <c r="H527" s="32" t="str">
        <f>IF(Tableau3[[#This Row],[Échéance (mois)]]="","",Tableau3[[#This Row],[Capital amorti]]-Tableau3[[#This Row],[Capital]])</f>
        <v/>
      </c>
    </row>
    <row r="528" spans="2:8" ht="28.15" customHeight="1" x14ac:dyDescent="0.35">
      <c r="B528" s="29" t="str">
        <f t="shared" si="7"/>
        <v/>
      </c>
      <c r="C528" s="4" t="str">
        <f>IF(Tableau3[[#This Row],[Échéance (mois)]]="","",EOMONTH(C527,1))</f>
        <v/>
      </c>
      <c r="D528" s="30" t="str">
        <f>IF(Tableau3[[#This Row],[Échéance (mois)]]="","",H527)</f>
        <v/>
      </c>
      <c r="E528" s="5" t="str">
        <f>IF(Tableau3[[#This Row],[Échéance (mois)]]="","",$H$8)</f>
        <v/>
      </c>
      <c r="F528" s="28" t="str">
        <f>IF(Tableau3[[#This Row],[Échéance (mois)]]="","",Tableau3[[#This Row],[Capital amorti]]*$C$8%/12)</f>
        <v/>
      </c>
      <c r="G528" s="31" t="str">
        <f>IF(Tableau3[[#This Row],[Échéance (mois)]]="","",Tableau3[[#This Row],[Mensualité]]-Tableau3[[#This Row],[Intérêt]])</f>
        <v/>
      </c>
      <c r="H528" s="32" t="str">
        <f>IF(Tableau3[[#This Row],[Échéance (mois)]]="","",Tableau3[[#This Row],[Capital amorti]]-Tableau3[[#This Row],[Capital]])</f>
        <v/>
      </c>
    </row>
    <row r="529" spans="2:8" ht="28.15" customHeight="1" x14ac:dyDescent="0.35">
      <c r="B529" s="29" t="str">
        <f t="shared" ref="B529:B592" si="8">IFERROR(IF(B528+1&lt;=$H$7,B528+1,""),"")</f>
        <v/>
      </c>
      <c r="C529" s="4" t="str">
        <f>IF(Tableau3[[#This Row],[Échéance (mois)]]="","",EOMONTH(C528,1))</f>
        <v/>
      </c>
      <c r="D529" s="30" t="str">
        <f>IF(Tableau3[[#This Row],[Échéance (mois)]]="","",H528)</f>
        <v/>
      </c>
      <c r="E529" s="5" t="str">
        <f>IF(Tableau3[[#This Row],[Échéance (mois)]]="","",$H$8)</f>
        <v/>
      </c>
      <c r="F529" s="28" t="str">
        <f>IF(Tableau3[[#This Row],[Échéance (mois)]]="","",Tableau3[[#This Row],[Capital amorti]]*$C$8%/12)</f>
        <v/>
      </c>
      <c r="G529" s="31" t="str">
        <f>IF(Tableau3[[#This Row],[Échéance (mois)]]="","",Tableau3[[#This Row],[Mensualité]]-Tableau3[[#This Row],[Intérêt]])</f>
        <v/>
      </c>
      <c r="H529" s="32" t="str">
        <f>IF(Tableau3[[#This Row],[Échéance (mois)]]="","",Tableau3[[#This Row],[Capital amorti]]-Tableau3[[#This Row],[Capital]])</f>
        <v/>
      </c>
    </row>
    <row r="530" spans="2:8" ht="28.15" customHeight="1" x14ac:dyDescent="0.35">
      <c r="B530" s="29" t="str">
        <f t="shared" si="8"/>
        <v/>
      </c>
      <c r="C530" s="4" t="str">
        <f>IF(Tableau3[[#This Row],[Échéance (mois)]]="","",EOMONTH(C529,1))</f>
        <v/>
      </c>
      <c r="D530" s="30" t="str">
        <f>IF(Tableau3[[#This Row],[Échéance (mois)]]="","",H529)</f>
        <v/>
      </c>
      <c r="E530" s="5" t="str">
        <f>IF(Tableau3[[#This Row],[Échéance (mois)]]="","",$H$8)</f>
        <v/>
      </c>
      <c r="F530" s="28" t="str">
        <f>IF(Tableau3[[#This Row],[Échéance (mois)]]="","",Tableau3[[#This Row],[Capital amorti]]*$C$8%/12)</f>
        <v/>
      </c>
      <c r="G530" s="31" t="str">
        <f>IF(Tableau3[[#This Row],[Échéance (mois)]]="","",Tableau3[[#This Row],[Mensualité]]-Tableau3[[#This Row],[Intérêt]])</f>
        <v/>
      </c>
      <c r="H530" s="32" t="str">
        <f>IF(Tableau3[[#This Row],[Échéance (mois)]]="","",Tableau3[[#This Row],[Capital amorti]]-Tableau3[[#This Row],[Capital]])</f>
        <v/>
      </c>
    </row>
    <row r="531" spans="2:8" ht="28.15" customHeight="1" x14ac:dyDescent="0.35">
      <c r="B531" s="29" t="str">
        <f t="shared" si="8"/>
        <v/>
      </c>
      <c r="C531" s="4" t="str">
        <f>IF(Tableau3[[#This Row],[Échéance (mois)]]="","",EOMONTH(C530,1))</f>
        <v/>
      </c>
      <c r="D531" s="30" t="str">
        <f>IF(Tableau3[[#This Row],[Échéance (mois)]]="","",H530)</f>
        <v/>
      </c>
      <c r="E531" s="5" t="str">
        <f>IF(Tableau3[[#This Row],[Échéance (mois)]]="","",$H$8)</f>
        <v/>
      </c>
      <c r="F531" s="28" t="str">
        <f>IF(Tableau3[[#This Row],[Échéance (mois)]]="","",Tableau3[[#This Row],[Capital amorti]]*$C$8%/12)</f>
        <v/>
      </c>
      <c r="G531" s="31" t="str">
        <f>IF(Tableau3[[#This Row],[Échéance (mois)]]="","",Tableau3[[#This Row],[Mensualité]]-Tableau3[[#This Row],[Intérêt]])</f>
        <v/>
      </c>
      <c r="H531" s="32" t="str">
        <f>IF(Tableau3[[#This Row],[Échéance (mois)]]="","",Tableau3[[#This Row],[Capital amorti]]-Tableau3[[#This Row],[Capital]])</f>
        <v/>
      </c>
    </row>
    <row r="532" spans="2:8" ht="28.15" customHeight="1" x14ac:dyDescent="0.35">
      <c r="B532" s="29" t="str">
        <f t="shared" si="8"/>
        <v/>
      </c>
      <c r="C532" s="4" t="str">
        <f>IF(Tableau3[[#This Row],[Échéance (mois)]]="","",EOMONTH(C531,1))</f>
        <v/>
      </c>
      <c r="D532" s="30" t="str">
        <f>IF(Tableau3[[#This Row],[Échéance (mois)]]="","",H531)</f>
        <v/>
      </c>
      <c r="E532" s="5" t="str">
        <f>IF(Tableau3[[#This Row],[Échéance (mois)]]="","",$H$8)</f>
        <v/>
      </c>
      <c r="F532" s="28" t="str">
        <f>IF(Tableau3[[#This Row],[Échéance (mois)]]="","",Tableau3[[#This Row],[Capital amorti]]*$C$8%/12)</f>
        <v/>
      </c>
      <c r="G532" s="31" t="str">
        <f>IF(Tableau3[[#This Row],[Échéance (mois)]]="","",Tableau3[[#This Row],[Mensualité]]-Tableau3[[#This Row],[Intérêt]])</f>
        <v/>
      </c>
      <c r="H532" s="32" t="str">
        <f>IF(Tableau3[[#This Row],[Échéance (mois)]]="","",Tableau3[[#This Row],[Capital amorti]]-Tableau3[[#This Row],[Capital]])</f>
        <v/>
      </c>
    </row>
    <row r="533" spans="2:8" ht="28.15" customHeight="1" x14ac:dyDescent="0.35">
      <c r="B533" s="29" t="str">
        <f t="shared" si="8"/>
        <v/>
      </c>
      <c r="C533" s="4" t="str">
        <f>IF(Tableau3[[#This Row],[Échéance (mois)]]="","",EOMONTH(C532,1))</f>
        <v/>
      </c>
      <c r="D533" s="30" t="str">
        <f>IF(Tableau3[[#This Row],[Échéance (mois)]]="","",H532)</f>
        <v/>
      </c>
      <c r="E533" s="5" t="str">
        <f>IF(Tableau3[[#This Row],[Échéance (mois)]]="","",$H$8)</f>
        <v/>
      </c>
      <c r="F533" s="28" t="str">
        <f>IF(Tableau3[[#This Row],[Échéance (mois)]]="","",Tableau3[[#This Row],[Capital amorti]]*$C$8%/12)</f>
        <v/>
      </c>
      <c r="G533" s="31" t="str">
        <f>IF(Tableau3[[#This Row],[Échéance (mois)]]="","",Tableau3[[#This Row],[Mensualité]]-Tableau3[[#This Row],[Intérêt]])</f>
        <v/>
      </c>
      <c r="H533" s="32" t="str">
        <f>IF(Tableau3[[#This Row],[Échéance (mois)]]="","",Tableau3[[#This Row],[Capital amorti]]-Tableau3[[#This Row],[Capital]])</f>
        <v/>
      </c>
    </row>
    <row r="534" spans="2:8" ht="28.15" customHeight="1" x14ac:dyDescent="0.35">
      <c r="B534" s="29" t="str">
        <f t="shared" si="8"/>
        <v/>
      </c>
      <c r="C534" s="4" t="str">
        <f>IF(Tableau3[[#This Row],[Échéance (mois)]]="","",EOMONTH(C533,1))</f>
        <v/>
      </c>
      <c r="D534" s="30" t="str">
        <f>IF(Tableau3[[#This Row],[Échéance (mois)]]="","",H533)</f>
        <v/>
      </c>
      <c r="E534" s="5" t="str">
        <f>IF(Tableau3[[#This Row],[Échéance (mois)]]="","",$H$8)</f>
        <v/>
      </c>
      <c r="F534" s="28" t="str">
        <f>IF(Tableau3[[#This Row],[Échéance (mois)]]="","",Tableau3[[#This Row],[Capital amorti]]*$C$8%/12)</f>
        <v/>
      </c>
      <c r="G534" s="31" t="str">
        <f>IF(Tableau3[[#This Row],[Échéance (mois)]]="","",Tableau3[[#This Row],[Mensualité]]-Tableau3[[#This Row],[Intérêt]])</f>
        <v/>
      </c>
      <c r="H534" s="32" t="str">
        <f>IF(Tableau3[[#This Row],[Échéance (mois)]]="","",Tableau3[[#This Row],[Capital amorti]]-Tableau3[[#This Row],[Capital]])</f>
        <v/>
      </c>
    </row>
    <row r="535" spans="2:8" ht="28.15" customHeight="1" x14ac:dyDescent="0.35">
      <c r="B535" s="29" t="str">
        <f t="shared" si="8"/>
        <v/>
      </c>
      <c r="C535" s="4" t="str">
        <f>IF(Tableau3[[#This Row],[Échéance (mois)]]="","",EOMONTH(C534,1))</f>
        <v/>
      </c>
      <c r="D535" s="30" t="str">
        <f>IF(Tableau3[[#This Row],[Échéance (mois)]]="","",H534)</f>
        <v/>
      </c>
      <c r="E535" s="5" t="str">
        <f>IF(Tableau3[[#This Row],[Échéance (mois)]]="","",$H$8)</f>
        <v/>
      </c>
      <c r="F535" s="28" t="str">
        <f>IF(Tableau3[[#This Row],[Échéance (mois)]]="","",Tableau3[[#This Row],[Capital amorti]]*$C$8%/12)</f>
        <v/>
      </c>
      <c r="G535" s="31" t="str">
        <f>IF(Tableau3[[#This Row],[Échéance (mois)]]="","",Tableau3[[#This Row],[Mensualité]]-Tableau3[[#This Row],[Intérêt]])</f>
        <v/>
      </c>
      <c r="H535" s="32" t="str">
        <f>IF(Tableau3[[#This Row],[Échéance (mois)]]="","",Tableau3[[#This Row],[Capital amorti]]-Tableau3[[#This Row],[Capital]])</f>
        <v/>
      </c>
    </row>
    <row r="536" spans="2:8" ht="28.15" customHeight="1" x14ac:dyDescent="0.35">
      <c r="B536" s="29" t="str">
        <f t="shared" si="8"/>
        <v/>
      </c>
      <c r="C536" s="4" t="str">
        <f>IF(Tableau3[[#This Row],[Échéance (mois)]]="","",EOMONTH(C535,1))</f>
        <v/>
      </c>
      <c r="D536" s="30" t="str">
        <f>IF(Tableau3[[#This Row],[Échéance (mois)]]="","",H535)</f>
        <v/>
      </c>
      <c r="E536" s="5" t="str">
        <f>IF(Tableau3[[#This Row],[Échéance (mois)]]="","",$H$8)</f>
        <v/>
      </c>
      <c r="F536" s="28" t="str">
        <f>IF(Tableau3[[#This Row],[Échéance (mois)]]="","",Tableau3[[#This Row],[Capital amorti]]*$C$8%/12)</f>
        <v/>
      </c>
      <c r="G536" s="31" t="str">
        <f>IF(Tableau3[[#This Row],[Échéance (mois)]]="","",Tableau3[[#This Row],[Mensualité]]-Tableau3[[#This Row],[Intérêt]])</f>
        <v/>
      </c>
      <c r="H536" s="32" t="str">
        <f>IF(Tableau3[[#This Row],[Échéance (mois)]]="","",Tableau3[[#This Row],[Capital amorti]]-Tableau3[[#This Row],[Capital]])</f>
        <v/>
      </c>
    </row>
    <row r="537" spans="2:8" ht="28.15" customHeight="1" x14ac:dyDescent="0.35">
      <c r="B537" s="29" t="str">
        <f t="shared" si="8"/>
        <v/>
      </c>
      <c r="C537" s="4" t="str">
        <f>IF(Tableau3[[#This Row],[Échéance (mois)]]="","",EOMONTH(C536,1))</f>
        <v/>
      </c>
      <c r="D537" s="30" t="str">
        <f>IF(Tableau3[[#This Row],[Échéance (mois)]]="","",H536)</f>
        <v/>
      </c>
      <c r="E537" s="5" t="str">
        <f>IF(Tableau3[[#This Row],[Échéance (mois)]]="","",$H$8)</f>
        <v/>
      </c>
      <c r="F537" s="28" t="str">
        <f>IF(Tableau3[[#This Row],[Échéance (mois)]]="","",Tableau3[[#This Row],[Capital amorti]]*$C$8%/12)</f>
        <v/>
      </c>
      <c r="G537" s="31" t="str">
        <f>IF(Tableau3[[#This Row],[Échéance (mois)]]="","",Tableau3[[#This Row],[Mensualité]]-Tableau3[[#This Row],[Intérêt]])</f>
        <v/>
      </c>
      <c r="H537" s="32" t="str">
        <f>IF(Tableau3[[#This Row],[Échéance (mois)]]="","",Tableau3[[#This Row],[Capital amorti]]-Tableau3[[#This Row],[Capital]])</f>
        <v/>
      </c>
    </row>
    <row r="538" spans="2:8" ht="28.15" customHeight="1" x14ac:dyDescent="0.35">
      <c r="B538" s="29" t="str">
        <f t="shared" si="8"/>
        <v/>
      </c>
      <c r="C538" s="4" t="str">
        <f>IF(Tableau3[[#This Row],[Échéance (mois)]]="","",EOMONTH(C537,1))</f>
        <v/>
      </c>
      <c r="D538" s="30" t="str">
        <f>IF(Tableau3[[#This Row],[Échéance (mois)]]="","",H537)</f>
        <v/>
      </c>
      <c r="E538" s="5" t="str">
        <f>IF(Tableau3[[#This Row],[Échéance (mois)]]="","",$H$8)</f>
        <v/>
      </c>
      <c r="F538" s="28" t="str">
        <f>IF(Tableau3[[#This Row],[Échéance (mois)]]="","",Tableau3[[#This Row],[Capital amorti]]*$C$8%/12)</f>
        <v/>
      </c>
      <c r="G538" s="31" t="str">
        <f>IF(Tableau3[[#This Row],[Échéance (mois)]]="","",Tableau3[[#This Row],[Mensualité]]-Tableau3[[#This Row],[Intérêt]])</f>
        <v/>
      </c>
      <c r="H538" s="32" t="str">
        <f>IF(Tableau3[[#This Row],[Échéance (mois)]]="","",Tableau3[[#This Row],[Capital amorti]]-Tableau3[[#This Row],[Capital]])</f>
        <v/>
      </c>
    </row>
    <row r="539" spans="2:8" ht="28.15" customHeight="1" x14ac:dyDescent="0.35">
      <c r="B539" s="29" t="str">
        <f t="shared" si="8"/>
        <v/>
      </c>
      <c r="C539" s="4" t="str">
        <f>IF(Tableau3[[#This Row],[Échéance (mois)]]="","",EOMONTH(C538,1))</f>
        <v/>
      </c>
      <c r="D539" s="30" t="str">
        <f>IF(Tableau3[[#This Row],[Échéance (mois)]]="","",H538)</f>
        <v/>
      </c>
      <c r="E539" s="5" t="str">
        <f>IF(Tableau3[[#This Row],[Échéance (mois)]]="","",$H$8)</f>
        <v/>
      </c>
      <c r="F539" s="28" t="str">
        <f>IF(Tableau3[[#This Row],[Échéance (mois)]]="","",Tableau3[[#This Row],[Capital amorti]]*$C$8%/12)</f>
        <v/>
      </c>
      <c r="G539" s="31" t="str">
        <f>IF(Tableau3[[#This Row],[Échéance (mois)]]="","",Tableau3[[#This Row],[Mensualité]]-Tableau3[[#This Row],[Intérêt]])</f>
        <v/>
      </c>
      <c r="H539" s="32" t="str">
        <f>IF(Tableau3[[#This Row],[Échéance (mois)]]="","",Tableau3[[#This Row],[Capital amorti]]-Tableau3[[#This Row],[Capital]])</f>
        <v/>
      </c>
    </row>
    <row r="540" spans="2:8" ht="28.15" customHeight="1" x14ac:dyDescent="0.35">
      <c r="B540" s="29" t="str">
        <f t="shared" si="8"/>
        <v/>
      </c>
      <c r="C540" s="4" t="str">
        <f>IF(Tableau3[[#This Row],[Échéance (mois)]]="","",EOMONTH(C539,1))</f>
        <v/>
      </c>
      <c r="D540" s="30" t="str">
        <f>IF(Tableau3[[#This Row],[Échéance (mois)]]="","",H539)</f>
        <v/>
      </c>
      <c r="E540" s="5" t="str">
        <f>IF(Tableau3[[#This Row],[Échéance (mois)]]="","",$H$8)</f>
        <v/>
      </c>
      <c r="F540" s="28" t="str">
        <f>IF(Tableau3[[#This Row],[Échéance (mois)]]="","",Tableau3[[#This Row],[Capital amorti]]*$C$8%/12)</f>
        <v/>
      </c>
      <c r="G540" s="31" t="str">
        <f>IF(Tableau3[[#This Row],[Échéance (mois)]]="","",Tableau3[[#This Row],[Mensualité]]-Tableau3[[#This Row],[Intérêt]])</f>
        <v/>
      </c>
      <c r="H540" s="32" t="str">
        <f>IF(Tableau3[[#This Row],[Échéance (mois)]]="","",Tableau3[[#This Row],[Capital amorti]]-Tableau3[[#This Row],[Capital]])</f>
        <v/>
      </c>
    </row>
    <row r="541" spans="2:8" ht="28.15" customHeight="1" x14ac:dyDescent="0.35">
      <c r="B541" s="29" t="str">
        <f t="shared" si="8"/>
        <v/>
      </c>
      <c r="C541" s="4" t="str">
        <f>IF(Tableau3[[#This Row],[Échéance (mois)]]="","",EOMONTH(C540,1))</f>
        <v/>
      </c>
      <c r="D541" s="30" t="str">
        <f>IF(Tableau3[[#This Row],[Échéance (mois)]]="","",H540)</f>
        <v/>
      </c>
      <c r="E541" s="5" t="str">
        <f>IF(Tableau3[[#This Row],[Échéance (mois)]]="","",$H$8)</f>
        <v/>
      </c>
      <c r="F541" s="28" t="str">
        <f>IF(Tableau3[[#This Row],[Échéance (mois)]]="","",Tableau3[[#This Row],[Capital amorti]]*$C$8%/12)</f>
        <v/>
      </c>
      <c r="G541" s="31" t="str">
        <f>IF(Tableau3[[#This Row],[Échéance (mois)]]="","",Tableau3[[#This Row],[Mensualité]]-Tableau3[[#This Row],[Intérêt]])</f>
        <v/>
      </c>
      <c r="H541" s="32" t="str">
        <f>IF(Tableau3[[#This Row],[Échéance (mois)]]="","",Tableau3[[#This Row],[Capital amorti]]-Tableau3[[#This Row],[Capital]])</f>
        <v/>
      </c>
    </row>
    <row r="542" spans="2:8" ht="28.15" customHeight="1" x14ac:dyDescent="0.35">
      <c r="B542" s="29" t="str">
        <f t="shared" si="8"/>
        <v/>
      </c>
      <c r="C542" s="4" t="str">
        <f>IF(Tableau3[[#This Row],[Échéance (mois)]]="","",EOMONTH(C541,1))</f>
        <v/>
      </c>
      <c r="D542" s="30" t="str">
        <f>IF(Tableau3[[#This Row],[Échéance (mois)]]="","",H541)</f>
        <v/>
      </c>
      <c r="E542" s="5" t="str">
        <f>IF(Tableau3[[#This Row],[Échéance (mois)]]="","",$H$8)</f>
        <v/>
      </c>
      <c r="F542" s="28" t="str">
        <f>IF(Tableau3[[#This Row],[Échéance (mois)]]="","",Tableau3[[#This Row],[Capital amorti]]*$C$8%/12)</f>
        <v/>
      </c>
      <c r="G542" s="31" t="str">
        <f>IF(Tableau3[[#This Row],[Échéance (mois)]]="","",Tableau3[[#This Row],[Mensualité]]-Tableau3[[#This Row],[Intérêt]])</f>
        <v/>
      </c>
      <c r="H542" s="32" t="str">
        <f>IF(Tableau3[[#This Row],[Échéance (mois)]]="","",Tableau3[[#This Row],[Capital amorti]]-Tableau3[[#This Row],[Capital]])</f>
        <v/>
      </c>
    </row>
    <row r="543" spans="2:8" ht="28.15" customHeight="1" x14ac:dyDescent="0.35">
      <c r="B543" s="29" t="str">
        <f t="shared" si="8"/>
        <v/>
      </c>
      <c r="C543" s="4" t="str">
        <f>IF(Tableau3[[#This Row],[Échéance (mois)]]="","",EOMONTH(C542,1))</f>
        <v/>
      </c>
      <c r="D543" s="30" t="str">
        <f>IF(Tableau3[[#This Row],[Échéance (mois)]]="","",H542)</f>
        <v/>
      </c>
      <c r="E543" s="5" t="str">
        <f>IF(Tableau3[[#This Row],[Échéance (mois)]]="","",$H$8)</f>
        <v/>
      </c>
      <c r="F543" s="28" t="str">
        <f>IF(Tableau3[[#This Row],[Échéance (mois)]]="","",Tableau3[[#This Row],[Capital amorti]]*$C$8%/12)</f>
        <v/>
      </c>
      <c r="G543" s="31" t="str">
        <f>IF(Tableau3[[#This Row],[Échéance (mois)]]="","",Tableau3[[#This Row],[Mensualité]]-Tableau3[[#This Row],[Intérêt]])</f>
        <v/>
      </c>
      <c r="H543" s="32" t="str">
        <f>IF(Tableau3[[#This Row],[Échéance (mois)]]="","",Tableau3[[#This Row],[Capital amorti]]-Tableau3[[#This Row],[Capital]])</f>
        <v/>
      </c>
    </row>
    <row r="544" spans="2:8" ht="28.15" customHeight="1" x14ac:dyDescent="0.35">
      <c r="B544" s="29" t="str">
        <f t="shared" si="8"/>
        <v/>
      </c>
      <c r="C544" s="4" t="str">
        <f>IF(Tableau3[[#This Row],[Échéance (mois)]]="","",EOMONTH(C543,1))</f>
        <v/>
      </c>
      <c r="D544" s="30" t="str">
        <f>IF(Tableau3[[#This Row],[Échéance (mois)]]="","",H543)</f>
        <v/>
      </c>
      <c r="E544" s="5" t="str">
        <f>IF(Tableau3[[#This Row],[Échéance (mois)]]="","",$H$8)</f>
        <v/>
      </c>
      <c r="F544" s="28" t="str">
        <f>IF(Tableau3[[#This Row],[Échéance (mois)]]="","",Tableau3[[#This Row],[Capital amorti]]*$C$8%/12)</f>
        <v/>
      </c>
      <c r="G544" s="31" t="str">
        <f>IF(Tableau3[[#This Row],[Échéance (mois)]]="","",Tableau3[[#This Row],[Mensualité]]-Tableau3[[#This Row],[Intérêt]])</f>
        <v/>
      </c>
      <c r="H544" s="32" t="str">
        <f>IF(Tableau3[[#This Row],[Échéance (mois)]]="","",Tableau3[[#This Row],[Capital amorti]]-Tableau3[[#This Row],[Capital]])</f>
        <v/>
      </c>
    </row>
    <row r="545" spans="2:8" ht="28.15" customHeight="1" x14ac:dyDescent="0.35">
      <c r="B545" s="29" t="str">
        <f t="shared" si="8"/>
        <v/>
      </c>
      <c r="C545" s="4" t="str">
        <f>IF(Tableau3[[#This Row],[Échéance (mois)]]="","",EOMONTH(C544,1))</f>
        <v/>
      </c>
      <c r="D545" s="30" t="str">
        <f>IF(Tableau3[[#This Row],[Échéance (mois)]]="","",H544)</f>
        <v/>
      </c>
      <c r="E545" s="5" t="str">
        <f>IF(Tableau3[[#This Row],[Échéance (mois)]]="","",$H$8)</f>
        <v/>
      </c>
      <c r="F545" s="28" t="str">
        <f>IF(Tableau3[[#This Row],[Échéance (mois)]]="","",Tableau3[[#This Row],[Capital amorti]]*$C$8%/12)</f>
        <v/>
      </c>
      <c r="G545" s="31" t="str">
        <f>IF(Tableau3[[#This Row],[Échéance (mois)]]="","",Tableau3[[#This Row],[Mensualité]]-Tableau3[[#This Row],[Intérêt]])</f>
        <v/>
      </c>
      <c r="H545" s="32" t="str">
        <f>IF(Tableau3[[#This Row],[Échéance (mois)]]="","",Tableau3[[#This Row],[Capital amorti]]-Tableau3[[#This Row],[Capital]])</f>
        <v/>
      </c>
    </row>
    <row r="546" spans="2:8" ht="28.15" customHeight="1" x14ac:dyDescent="0.35">
      <c r="B546" s="29" t="str">
        <f t="shared" si="8"/>
        <v/>
      </c>
      <c r="C546" s="4" t="str">
        <f>IF(Tableau3[[#This Row],[Échéance (mois)]]="","",EOMONTH(C545,1))</f>
        <v/>
      </c>
      <c r="D546" s="30" t="str">
        <f>IF(Tableau3[[#This Row],[Échéance (mois)]]="","",H545)</f>
        <v/>
      </c>
      <c r="E546" s="5" t="str">
        <f>IF(Tableau3[[#This Row],[Échéance (mois)]]="","",$H$8)</f>
        <v/>
      </c>
      <c r="F546" s="28" t="str">
        <f>IF(Tableau3[[#This Row],[Échéance (mois)]]="","",Tableau3[[#This Row],[Capital amorti]]*$C$8%/12)</f>
        <v/>
      </c>
      <c r="G546" s="31" t="str">
        <f>IF(Tableau3[[#This Row],[Échéance (mois)]]="","",Tableau3[[#This Row],[Mensualité]]-Tableau3[[#This Row],[Intérêt]])</f>
        <v/>
      </c>
      <c r="H546" s="32" t="str">
        <f>IF(Tableau3[[#This Row],[Échéance (mois)]]="","",Tableau3[[#This Row],[Capital amorti]]-Tableau3[[#This Row],[Capital]])</f>
        <v/>
      </c>
    </row>
    <row r="547" spans="2:8" ht="28.15" customHeight="1" x14ac:dyDescent="0.35">
      <c r="B547" s="29" t="str">
        <f t="shared" si="8"/>
        <v/>
      </c>
      <c r="C547" s="4" t="str">
        <f>IF(Tableau3[[#This Row],[Échéance (mois)]]="","",EOMONTH(C546,1))</f>
        <v/>
      </c>
      <c r="D547" s="30" t="str">
        <f>IF(Tableau3[[#This Row],[Échéance (mois)]]="","",H546)</f>
        <v/>
      </c>
      <c r="E547" s="5" t="str">
        <f>IF(Tableau3[[#This Row],[Échéance (mois)]]="","",$H$8)</f>
        <v/>
      </c>
      <c r="F547" s="28" t="str">
        <f>IF(Tableau3[[#This Row],[Échéance (mois)]]="","",Tableau3[[#This Row],[Capital amorti]]*$C$8%/12)</f>
        <v/>
      </c>
      <c r="G547" s="31" t="str">
        <f>IF(Tableau3[[#This Row],[Échéance (mois)]]="","",Tableau3[[#This Row],[Mensualité]]-Tableau3[[#This Row],[Intérêt]])</f>
        <v/>
      </c>
      <c r="H547" s="32" t="str">
        <f>IF(Tableau3[[#This Row],[Échéance (mois)]]="","",Tableau3[[#This Row],[Capital amorti]]-Tableau3[[#This Row],[Capital]])</f>
        <v/>
      </c>
    </row>
    <row r="548" spans="2:8" ht="28.15" customHeight="1" x14ac:dyDescent="0.35">
      <c r="B548" s="29" t="str">
        <f t="shared" si="8"/>
        <v/>
      </c>
      <c r="C548" s="4" t="str">
        <f>IF(Tableau3[[#This Row],[Échéance (mois)]]="","",EOMONTH(C547,1))</f>
        <v/>
      </c>
      <c r="D548" s="30" t="str">
        <f>IF(Tableau3[[#This Row],[Échéance (mois)]]="","",H547)</f>
        <v/>
      </c>
      <c r="E548" s="5" t="str">
        <f>IF(Tableau3[[#This Row],[Échéance (mois)]]="","",$H$8)</f>
        <v/>
      </c>
      <c r="F548" s="28" t="str">
        <f>IF(Tableau3[[#This Row],[Échéance (mois)]]="","",Tableau3[[#This Row],[Capital amorti]]*$C$8%/12)</f>
        <v/>
      </c>
      <c r="G548" s="31" t="str">
        <f>IF(Tableau3[[#This Row],[Échéance (mois)]]="","",Tableau3[[#This Row],[Mensualité]]-Tableau3[[#This Row],[Intérêt]])</f>
        <v/>
      </c>
      <c r="H548" s="32" t="str">
        <f>IF(Tableau3[[#This Row],[Échéance (mois)]]="","",Tableau3[[#This Row],[Capital amorti]]-Tableau3[[#This Row],[Capital]])</f>
        <v/>
      </c>
    </row>
    <row r="549" spans="2:8" ht="28.15" customHeight="1" x14ac:dyDescent="0.35">
      <c r="B549" s="29" t="str">
        <f t="shared" si="8"/>
        <v/>
      </c>
      <c r="C549" s="4" t="str">
        <f>IF(Tableau3[[#This Row],[Échéance (mois)]]="","",EOMONTH(C548,1))</f>
        <v/>
      </c>
      <c r="D549" s="30" t="str">
        <f>IF(Tableau3[[#This Row],[Échéance (mois)]]="","",H548)</f>
        <v/>
      </c>
      <c r="E549" s="5" t="str">
        <f>IF(Tableau3[[#This Row],[Échéance (mois)]]="","",$H$8)</f>
        <v/>
      </c>
      <c r="F549" s="28" t="str">
        <f>IF(Tableau3[[#This Row],[Échéance (mois)]]="","",Tableau3[[#This Row],[Capital amorti]]*$C$8%/12)</f>
        <v/>
      </c>
      <c r="G549" s="31" t="str">
        <f>IF(Tableau3[[#This Row],[Échéance (mois)]]="","",Tableau3[[#This Row],[Mensualité]]-Tableau3[[#This Row],[Intérêt]])</f>
        <v/>
      </c>
      <c r="H549" s="32" t="str">
        <f>IF(Tableau3[[#This Row],[Échéance (mois)]]="","",Tableau3[[#This Row],[Capital amorti]]-Tableau3[[#This Row],[Capital]])</f>
        <v/>
      </c>
    </row>
    <row r="550" spans="2:8" ht="28.15" customHeight="1" x14ac:dyDescent="0.35">
      <c r="B550" s="29" t="str">
        <f t="shared" si="8"/>
        <v/>
      </c>
      <c r="C550" s="4" t="str">
        <f>IF(Tableau3[[#This Row],[Échéance (mois)]]="","",EOMONTH(C549,1))</f>
        <v/>
      </c>
      <c r="D550" s="30" t="str">
        <f>IF(Tableau3[[#This Row],[Échéance (mois)]]="","",H549)</f>
        <v/>
      </c>
      <c r="E550" s="5" t="str">
        <f>IF(Tableau3[[#This Row],[Échéance (mois)]]="","",$H$8)</f>
        <v/>
      </c>
      <c r="F550" s="28" t="str">
        <f>IF(Tableau3[[#This Row],[Échéance (mois)]]="","",Tableau3[[#This Row],[Capital amorti]]*$C$8%/12)</f>
        <v/>
      </c>
      <c r="G550" s="31" t="str">
        <f>IF(Tableau3[[#This Row],[Échéance (mois)]]="","",Tableau3[[#This Row],[Mensualité]]-Tableau3[[#This Row],[Intérêt]])</f>
        <v/>
      </c>
      <c r="H550" s="32" t="str">
        <f>IF(Tableau3[[#This Row],[Échéance (mois)]]="","",Tableau3[[#This Row],[Capital amorti]]-Tableau3[[#This Row],[Capital]])</f>
        <v/>
      </c>
    </row>
    <row r="551" spans="2:8" ht="28.15" customHeight="1" x14ac:dyDescent="0.35">
      <c r="B551" s="29" t="str">
        <f t="shared" si="8"/>
        <v/>
      </c>
      <c r="C551" s="4" t="str">
        <f>IF(Tableau3[[#This Row],[Échéance (mois)]]="","",EOMONTH(C550,1))</f>
        <v/>
      </c>
      <c r="D551" s="30" t="str">
        <f>IF(Tableau3[[#This Row],[Échéance (mois)]]="","",H550)</f>
        <v/>
      </c>
      <c r="E551" s="5" t="str">
        <f>IF(Tableau3[[#This Row],[Échéance (mois)]]="","",$H$8)</f>
        <v/>
      </c>
      <c r="F551" s="28" t="str">
        <f>IF(Tableau3[[#This Row],[Échéance (mois)]]="","",Tableau3[[#This Row],[Capital amorti]]*$C$8%/12)</f>
        <v/>
      </c>
      <c r="G551" s="31" t="str">
        <f>IF(Tableau3[[#This Row],[Échéance (mois)]]="","",Tableau3[[#This Row],[Mensualité]]-Tableau3[[#This Row],[Intérêt]])</f>
        <v/>
      </c>
      <c r="H551" s="32" t="str">
        <f>IF(Tableau3[[#This Row],[Échéance (mois)]]="","",Tableau3[[#This Row],[Capital amorti]]-Tableau3[[#This Row],[Capital]])</f>
        <v/>
      </c>
    </row>
    <row r="552" spans="2:8" ht="28.15" customHeight="1" x14ac:dyDescent="0.35">
      <c r="B552" s="29" t="str">
        <f t="shared" si="8"/>
        <v/>
      </c>
      <c r="C552" s="4" t="str">
        <f>IF(Tableau3[[#This Row],[Échéance (mois)]]="","",EOMONTH(C551,1))</f>
        <v/>
      </c>
      <c r="D552" s="30" t="str">
        <f>IF(Tableau3[[#This Row],[Échéance (mois)]]="","",H551)</f>
        <v/>
      </c>
      <c r="E552" s="5" t="str">
        <f>IF(Tableau3[[#This Row],[Échéance (mois)]]="","",$H$8)</f>
        <v/>
      </c>
      <c r="F552" s="28" t="str">
        <f>IF(Tableau3[[#This Row],[Échéance (mois)]]="","",Tableau3[[#This Row],[Capital amorti]]*$C$8%/12)</f>
        <v/>
      </c>
      <c r="G552" s="31" t="str">
        <f>IF(Tableau3[[#This Row],[Échéance (mois)]]="","",Tableau3[[#This Row],[Mensualité]]-Tableau3[[#This Row],[Intérêt]])</f>
        <v/>
      </c>
      <c r="H552" s="32" t="str">
        <f>IF(Tableau3[[#This Row],[Échéance (mois)]]="","",Tableau3[[#This Row],[Capital amorti]]-Tableau3[[#This Row],[Capital]])</f>
        <v/>
      </c>
    </row>
    <row r="553" spans="2:8" ht="28.15" customHeight="1" x14ac:dyDescent="0.35">
      <c r="B553" s="29" t="str">
        <f t="shared" si="8"/>
        <v/>
      </c>
      <c r="C553" s="4" t="str">
        <f>IF(Tableau3[[#This Row],[Échéance (mois)]]="","",EOMONTH(C552,1))</f>
        <v/>
      </c>
      <c r="D553" s="30" t="str">
        <f>IF(Tableau3[[#This Row],[Échéance (mois)]]="","",H552)</f>
        <v/>
      </c>
      <c r="E553" s="5" t="str">
        <f>IF(Tableau3[[#This Row],[Échéance (mois)]]="","",$H$8)</f>
        <v/>
      </c>
      <c r="F553" s="28" t="str">
        <f>IF(Tableau3[[#This Row],[Échéance (mois)]]="","",Tableau3[[#This Row],[Capital amorti]]*$C$8%/12)</f>
        <v/>
      </c>
      <c r="G553" s="31" t="str">
        <f>IF(Tableau3[[#This Row],[Échéance (mois)]]="","",Tableau3[[#This Row],[Mensualité]]-Tableau3[[#This Row],[Intérêt]])</f>
        <v/>
      </c>
      <c r="H553" s="32" t="str">
        <f>IF(Tableau3[[#This Row],[Échéance (mois)]]="","",Tableau3[[#This Row],[Capital amorti]]-Tableau3[[#This Row],[Capital]])</f>
        <v/>
      </c>
    </row>
    <row r="554" spans="2:8" ht="28.15" customHeight="1" x14ac:dyDescent="0.35">
      <c r="B554" s="29" t="str">
        <f t="shared" si="8"/>
        <v/>
      </c>
      <c r="C554" s="4" t="str">
        <f>IF(Tableau3[[#This Row],[Échéance (mois)]]="","",EOMONTH(C553,1))</f>
        <v/>
      </c>
      <c r="D554" s="30" t="str">
        <f>IF(Tableau3[[#This Row],[Échéance (mois)]]="","",H553)</f>
        <v/>
      </c>
      <c r="E554" s="5" t="str">
        <f>IF(Tableau3[[#This Row],[Échéance (mois)]]="","",$H$8)</f>
        <v/>
      </c>
      <c r="F554" s="28" t="str">
        <f>IF(Tableau3[[#This Row],[Échéance (mois)]]="","",Tableau3[[#This Row],[Capital amorti]]*$C$8%/12)</f>
        <v/>
      </c>
      <c r="G554" s="31" t="str">
        <f>IF(Tableau3[[#This Row],[Échéance (mois)]]="","",Tableau3[[#This Row],[Mensualité]]-Tableau3[[#This Row],[Intérêt]])</f>
        <v/>
      </c>
      <c r="H554" s="32" t="str">
        <f>IF(Tableau3[[#This Row],[Échéance (mois)]]="","",Tableau3[[#This Row],[Capital amorti]]-Tableau3[[#This Row],[Capital]])</f>
        <v/>
      </c>
    </row>
    <row r="555" spans="2:8" ht="28.15" customHeight="1" x14ac:dyDescent="0.35">
      <c r="B555" s="29" t="str">
        <f t="shared" si="8"/>
        <v/>
      </c>
      <c r="C555" s="4" t="str">
        <f>IF(Tableau3[[#This Row],[Échéance (mois)]]="","",EOMONTH(C554,1))</f>
        <v/>
      </c>
      <c r="D555" s="30" t="str">
        <f>IF(Tableau3[[#This Row],[Échéance (mois)]]="","",H554)</f>
        <v/>
      </c>
      <c r="E555" s="5" t="str">
        <f>IF(Tableau3[[#This Row],[Échéance (mois)]]="","",$H$8)</f>
        <v/>
      </c>
      <c r="F555" s="28" t="str">
        <f>IF(Tableau3[[#This Row],[Échéance (mois)]]="","",Tableau3[[#This Row],[Capital amorti]]*$C$8%/12)</f>
        <v/>
      </c>
      <c r="G555" s="31" t="str">
        <f>IF(Tableau3[[#This Row],[Échéance (mois)]]="","",Tableau3[[#This Row],[Mensualité]]-Tableau3[[#This Row],[Intérêt]])</f>
        <v/>
      </c>
      <c r="H555" s="32" t="str">
        <f>IF(Tableau3[[#This Row],[Échéance (mois)]]="","",Tableau3[[#This Row],[Capital amorti]]-Tableau3[[#This Row],[Capital]])</f>
        <v/>
      </c>
    </row>
    <row r="556" spans="2:8" ht="28.15" customHeight="1" x14ac:dyDescent="0.35">
      <c r="B556" s="29" t="str">
        <f t="shared" si="8"/>
        <v/>
      </c>
      <c r="C556" s="4" t="str">
        <f>IF(Tableau3[[#This Row],[Échéance (mois)]]="","",EOMONTH(C555,1))</f>
        <v/>
      </c>
      <c r="D556" s="30" t="str">
        <f>IF(Tableau3[[#This Row],[Échéance (mois)]]="","",H555)</f>
        <v/>
      </c>
      <c r="E556" s="5" t="str">
        <f>IF(Tableau3[[#This Row],[Échéance (mois)]]="","",$H$8)</f>
        <v/>
      </c>
      <c r="F556" s="28" t="str">
        <f>IF(Tableau3[[#This Row],[Échéance (mois)]]="","",Tableau3[[#This Row],[Capital amorti]]*$C$8%/12)</f>
        <v/>
      </c>
      <c r="G556" s="31" t="str">
        <f>IF(Tableau3[[#This Row],[Échéance (mois)]]="","",Tableau3[[#This Row],[Mensualité]]-Tableau3[[#This Row],[Intérêt]])</f>
        <v/>
      </c>
      <c r="H556" s="32" t="str">
        <f>IF(Tableau3[[#This Row],[Échéance (mois)]]="","",Tableau3[[#This Row],[Capital amorti]]-Tableau3[[#This Row],[Capital]])</f>
        <v/>
      </c>
    </row>
    <row r="557" spans="2:8" ht="28.15" customHeight="1" x14ac:dyDescent="0.35">
      <c r="B557" s="29" t="str">
        <f t="shared" si="8"/>
        <v/>
      </c>
      <c r="C557" s="4" t="str">
        <f>IF(Tableau3[[#This Row],[Échéance (mois)]]="","",EOMONTH(C556,1))</f>
        <v/>
      </c>
      <c r="D557" s="30" t="str">
        <f>IF(Tableau3[[#This Row],[Échéance (mois)]]="","",H556)</f>
        <v/>
      </c>
      <c r="E557" s="5" t="str">
        <f>IF(Tableau3[[#This Row],[Échéance (mois)]]="","",$H$8)</f>
        <v/>
      </c>
      <c r="F557" s="28" t="str">
        <f>IF(Tableau3[[#This Row],[Échéance (mois)]]="","",Tableau3[[#This Row],[Capital amorti]]*$C$8%/12)</f>
        <v/>
      </c>
      <c r="G557" s="31" t="str">
        <f>IF(Tableau3[[#This Row],[Échéance (mois)]]="","",Tableau3[[#This Row],[Mensualité]]-Tableau3[[#This Row],[Intérêt]])</f>
        <v/>
      </c>
      <c r="H557" s="32" t="str">
        <f>IF(Tableau3[[#This Row],[Échéance (mois)]]="","",Tableau3[[#This Row],[Capital amorti]]-Tableau3[[#This Row],[Capital]])</f>
        <v/>
      </c>
    </row>
    <row r="558" spans="2:8" ht="28.15" customHeight="1" x14ac:dyDescent="0.35">
      <c r="B558" s="29" t="str">
        <f t="shared" si="8"/>
        <v/>
      </c>
      <c r="C558" s="4" t="str">
        <f>IF(Tableau3[[#This Row],[Échéance (mois)]]="","",EOMONTH(C557,1))</f>
        <v/>
      </c>
      <c r="D558" s="30" t="str">
        <f>IF(Tableau3[[#This Row],[Échéance (mois)]]="","",H557)</f>
        <v/>
      </c>
      <c r="E558" s="5" t="str">
        <f>IF(Tableau3[[#This Row],[Échéance (mois)]]="","",$H$8)</f>
        <v/>
      </c>
      <c r="F558" s="28" t="str">
        <f>IF(Tableau3[[#This Row],[Échéance (mois)]]="","",Tableau3[[#This Row],[Capital amorti]]*$C$8%/12)</f>
        <v/>
      </c>
      <c r="G558" s="31" t="str">
        <f>IF(Tableau3[[#This Row],[Échéance (mois)]]="","",Tableau3[[#This Row],[Mensualité]]-Tableau3[[#This Row],[Intérêt]])</f>
        <v/>
      </c>
      <c r="H558" s="32" t="str">
        <f>IF(Tableau3[[#This Row],[Échéance (mois)]]="","",Tableau3[[#This Row],[Capital amorti]]-Tableau3[[#This Row],[Capital]])</f>
        <v/>
      </c>
    </row>
    <row r="559" spans="2:8" ht="28.15" customHeight="1" x14ac:dyDescent="0.35">
      <c r="B559" s="29" t="str">
        <f t="shared" si="8"/>
        <v/>
      </c>
      <c r="C559" s="4" t="str">
        <f>IF(Tableau3[[#This Row],[Échéance (mois)]]="","",EOMONTH(C558,1))</f>
        <v/>
      </c>
      <c r="D559" s="30" t="str">
        <f>IF(Tableau3[[#This Row],[Échéance (mois)]]="","",H558)</f>
        <v/>
      </c>
      <c r="E559" s="5" t="str">
        <f>IF(Tableau3[[#This Row],[Échéance (mois)]]="","",$H$8)</f>
        <v/>
      </c>
      <c r="F559" s="28" t="str">
        <f>IF(Tableau3[[#This Row],[Échéance (mois)]]="","",Tableau3[[#This Row],[Capital amorti]]*$C$8%/12)</f>
        <v/>
      </c>
      <c r="G559" s="31" t="str">
        <f>IF(Tableau3[[#This Row],[Échéance (mois)]]="","",Tableau3[[#This Row],[Mensualité]]-Tableau3[[#This Row],[Intérêt]])</f>
        <v/>
      </c>
      <c r="H559" s="32" t="str">
        <f>IF(Tableau3[[#This Row],[Échéance (mois)]]="","",Tableau3[[#This Row],[Capital amorti]]-Tableau3[[#This Row],[Capital]])</f>
        <v/>
      </c>
    </row>
    <row r="560" spans="2:8" ht="28.15" customHeight="1" x14ac:dyDescent="0.35">
      <c r="B560" s="29" t="str">
        <f t="shared" si="8"/>
        <v/>
      </c>
      <c r="C560" s="4" t="str">
        <f>IF(Tableau3[[#This Row],[Échéance (mois)]]="","",EOMONTH(C559,1))</f>
        <v/>
      </c>
      <c r="D560" s="30" t="str">
        <f>IF(Tableau3[[#This Row],[Échéance (mois)]]="","",H559)</f>
        <v/>
      </c>
      <c r="E560" s="5" t="str">
        <f>IF(Tableau3[[#This Row],[Échéance (mois)]]="","",$H$8)</f>
        <v/>
      </c>
      <c r="F560" s="28" t="str">
        <f>IF(Tableau3[[#This Row],[Échéance (mois)]]="","",Tableau3[[#This Row],[Capital amorti]]*$C$8%/12)</f>
        <v/>
      </c>
      <c r="G560" s="31" t="str">
        <f>IF(Tableau3[[#This Row],[Échéance (mois)]]="","",Tableau3[[#This Row],[Mensualité]]-Tableau3[[#This Row],[Intérêt]])</f>
        <v/>
      </c>
      <c r="H560" s="32" t="str">
        <f>IF(Tableau3[[#This Row],[Échéance (mois)]]="","",Tableau3[[#This Row],[Capital amorti]]-Tableau3[[#This Row],[Capital]])</f>
        <v/>
      </c>
    </row>
    <row r="561" spans="2:8" ht="28.15" customHeight="1" x14ac:dyDescent="0.35">
      <c r="B561" s="29" t="str">
        <f t="shared" si="8"/>
        <v/>
      </c>
      <c r="C561" s="4" t="str">
        <f>IF(Tableau3[[#This Row],[Échéance (mois)]]="","",EOMONTH(C560,1))</f>
        <v/>
      </c>
      <c r="D561" s="30" t="str">
        <f>IF(Tableau3[[#This Row],[Échéance (mois)]]="","",H560)</f>
        <v/>
      </c>
      <c r="E561" s="5" t="str">
        <f>IF(Tableau3[[#This Row],[Échéance (mois)]]="","",$H$8)</f>
        <v/>
      </c>
      <c r="F561" s="28" t="str">
        <f>IF(Tableau3[[#This Row],[Échéance (mois)]]="","",Tableau3[[#This Row],[Capital amorti]]*$C$8%/12)</f>
        <v/>
      </c>
      <c r="G561" s="31" t="str">
        <f>IF(Tableau3[[#This Row],[Échéance (mois)]]="","",Tableau3[[#This Row],[Mensualité]]-Tableau3[[#This Row],[Intérêt]])</f>
        <v/>
      </c>
      <c r="H561" s="32" t="str">
        <f>IF(Tableau3[[#This Row],[Échéance (mois)]]="","",Tableau3[[#This Row],[Capital amorti]]-Tableau3[[#This Row],[Capital]])</f>
        <v/>
      </c>
    </row>
    <row r="562" spans="2:8" ht="28.15" customHeight="1" x14ac:dyDescent="0.35">
      <c r="B562" s="29" t="str">
        <f t="shared" si="8"/>
        <v/>
      </c>
      <c r="C562" s="4" t="str">
        <f>IF(Tableau3[[#This Row],[Échéance (mois)]]="","",EOMONTH(C561,1))</f>
        <v/>
      </c>
      <c r="D562" s="30" t="str">
        <f>IF(Tableau3[[#This Row],[Échéance (mois)]]="","",H561)</f>
        <v/>
      </c>
      <c r="E562" s="5" t="str">
        <f>IF(Tableau3[[#This Row],[Échéance (mois)]]="","",$H$8)</f>
        <v/>
      </c>
      <c r="F562" s="28" t="str">
        <f>IF(Tableau3[[#This Row],[Échéance (mois)]]="","",Tableau3[[#This Row],[Capital amorti]]*$C$8%/12)</f>
        <v/>
      </c>
      <c r="G562" s="31" t="str">
        <f>IF(Tableau3[[#This Row],[Échéance (mois)]]="","",Tableau3[[#This Row],[Mensualité]]-Tableau3[[#This Row],[Intérêt]])</f>
        <v/>
      </c>
      <c r="H562" s="32" t="str">
        <f>IF(Tableau3[[#This Row],[Échéance (mois)]]="","",Tableau3[[#This Row],[Capital amorti]]-Tableau3[[#This Row],[Capital]])</f>
        <v/>
      </c>
    </row>
    <row r="563" spans="2:8" ht="28.15" customHeight="1" x14ac:dyDescent="0.35">
      <c r="B563" s="29" t="str">
        <f t="shared" si="8"/>
        <v/>
      </c>
      <c r="C563" s="4" t="str">
        <f>IF(Tableau3[[#This Row],[Échéance (mois)]]="","",EOMONTH(C562,1))</f>
        <v/>
      </c>
      <c r="D563" s="30" t="str">
        <f>IF(Tableau3[[#This Row],[Échéance (mois)]]="","",H562)</f>
        <v/>
      </c>
      <c r="E563" s="5" t="str">
        <f>IF(Tableau3[[#This Row],[Échéance (mois)]]="","",$H$8)</f>
        <v/>
      </c>
      <c r="F563" s="28" t="str">
        <f>IF(Tableau3[[#This Row],[Échéance (mois)]]="","",Tableau3[[#This Row],[Capital amorti]]*$C$8%/12)</f>
        <v/>
      </c>
      <c r="G563" s="31" t="str">
        <f>IF(Tableau3[[#This Row],[Échéance (mois)]]="","",Tableau3[[#This Row],[Mensualité]]-Tableau3[[#This Row],[Intérêt]])</f>
        <v/>
      </c>
      <c r="H563" s="32" t="str">
        <f>IF(Tableau3[[#This Row],[Échéance (mois)]]="","",Tableau3[[#This Row],[Capital amorti]]-Tableau3[[#This Row],[Capital]])</f>
        <v/>
      </c>
    </row>
    <row r="564" spans="2:8" ht="28.15" customHeight="1" x14ac:dyDescent="0.35">
      <c r="B564" s="29" t="str">
        <f t="shared" si="8"/>
        <v/>
      </c>
      <c r="C564" s="4" t="str">
        <f>IF(Tableau3[[#This Row],[Échéance (mois)]]="","",EOMONTH(C563,1))</f>
        <v/>
      </c>
      <c r="D564" s="30" t="str">
        <f>IF(Tableau3[[#This Row],[Échéance (mois)]]="","",H563)</f>
        <v/>
      </c>
      <c r="E564" s="5" t="str">
        <f>IF(Tableau3[[#This Row],[Échéance (mois)]]="","",$H$8)</f>
        <v/>
      </c>
      <c r="F564" s="28" t="str">
        <f>IF(Tableau3[[#This Row],[Échéance (mois)]]="","",Tableau3[[#This Row],[Capital amorti]]*$C$8%/12)</f>
        <v/>
      </c>
      <c r="G564" s="31" t="str">
        <f>IF(Tableau3[[#This Row],[Échéance (mois)]]="","",Tableau3[[#This Row],[Mensualité]]-Tableau3[[#This Row],[Intérêt]])</f>
        <v/>
      </c>
      <c r="H564" s="32" t="str">
        <f>IF(Tableau3[[#This Row],[Échéance (mois)]]="","",Tableau3[[#This Row],[Capital amorti]]-Tableau3[[#This Row],[Capital]])</f>
        <v/>
      </c>
    </row>
    <row r="565" spans="2:8" ht="28.15" customHeight="1" x14ac:dyDescent="0.35">
      <c r="B565" s="29" t="str">
        <f t="shared" si="8"/>
        <v/>
      </c>
      <c r="C565" s="4" t="str">
        <f>IF(Tableau3[[#This Row],[Échéance (mois)]]="","",EOMONTH(C564,1))</f>
        <v/>
      </c>
      <c r="D565" s="30" t="str">
        <f>IF(Tableau3[[#This Row],[Échéance (mois)]]="","",H564)</f>
        <v/>
      </c>
      <c r="E565" s="5" t="str">
        <f>IF(Tableau3[[#This Row],[Échéance (mois)]]="","",$H$8)</f>
        <v/>
      </c>
      <c r="F565" s="28" t="str">
        <f>IF(Tableau3[[#This Row],[Échéance (mois)]]="","",Tableau3[[#This Row],[Capital amorti]]*$C$8%/12)</f>
        <v/>
      </c>
      <c r="G565" s="31" t="str">
        <f>IF(Tableau3[[#This Row],[Échéance (mois)]]="","",Tableau3[[#This Row],[Mensualité]]-Tableau3[[#This Row],[Intérêt]])</f>
        <v/>
      </c>
      <c r="H565" s="32" t="str">
        <f>IF(Tableau3[[#This Row],[Échéance (mois)]]="","",Tableau3[[#This Row],[Capital amorti]]-Tableau3[[#This Row],[Capital]])</f>
        <v/>
      </c>
    </row>
    <row r="566" spans="2:8" ht="28.15" customHeight="1" x14ac:dyDescent="0.35">
      <c r="B566" s="29" t="str">
        <f t="shared" si="8"/>
        <v/>
      </c>
      <c r="C566" s="4" t="str">
        <f>IF(Tableau3[[#This Row],[Échéance (mois)]]="","",EOMONTH(C565,1))</f>
        <v/>
      </c>
      <c r="D566" s="30" t="str">
        <f>IF(Tableau3[[#This Row],[Échéance (mois)]]="","",H565)</f>
        <v/>
      </c>
      <c r="E566" s="5" t="str">
        <f>IF(Tableau3[[#This Row],[Échéance (mois)]]="","",$H$8)</f>
        <v/>
      </c>
      <c r="F566" s="28" t="str">
        <f>IF(Tableau3[[#This Row],[Échéance (mois)]]="","",Tableau3[[#This Row],[Capital amorti]]*$C$8%/12)</f>
        <v/>
      </c>
      <c r="G566" s="31" t="str">
        <f>IF(Tableau3[[#This Row],[Échéance (mois)]]="","",Tableau3[[#This Row],[Mensualité]]-Tableau3[[#This Row],[Intérêt]])</f>
        <v/>
      </c>
      <c r="H566" s="32" t="str">
        <f>IF(Tableau3[[#This Row],[Échéance (mois)]]="","",Tableau3[[#This Row],[Capital amorti]]-Tableau3[[#This Row],[Capital]])</f>
        <v/>
      </c>
    </row>
    <row r="567" spans="2:8" ht="28.15" customHeight="1" x14ac:dyDescent="0.35">
      <c r="B567" s="29" t="str">
        <f t="shared" si="8"/>
        <v/>
      </c>
      <c r="C567" s="4" t="str">
        <f>IF(Tableau3[[#This Row],[Échéance (mois)]]="","",EOMONTH(C566,1))</f>
        <v/>
      </c>
      <c r="D567" s="30" t="str">
        <f>IF(Tableau3[[#This Row],[Échéance (mois)]]="","",H566)</f>
        <v/>
      </c>
      <c r="E567" s="5" t="str">
        <f>IF(Tableau3[[#This Row],[Échéance (mois)]]="","",$H$8)</f>
        <v/>
      </c>
      <c r="F567" s="28" t="str">
        <f>IF(Tableau3[[#This Row],[Échéance (mois)]]="","",Tableau3[[#This Row],[Capital amorti]]*$C$8%/12)</f>
        <v/>
      </c>
      <c r="G567" s="31" t="str">
        <f>IF(Tableau3[[#This Row],[Échéance (mois)]]="","",Tableau3[[#This Row],[Mensualité]]-Tableau3[[#This Row],[Intérêt]])</f>
        <v/>
      </c>
      <c r="H567" s="32" t="str">
        <f>IF(Tableau3[[#This Row],[Échéance (mois)]]="","",Tableau3[[#This Row],[Capital amorti]]-Tableau3[[#This Row],[Capital]])</f>
        <v/>
      </c>
    </row>
    <row r="568" spans="2:8" ht="28.15" customHeight="1" x14ac:dyDescent="0.35">
      <c r="B568" s="29" t="str">
        <f t="shared" si="8"/>
        <v/>
      </c>
      <c r="C568" s="4" t="str">
        <f>IF(Tableau3[[#This Row],[Échéance (mois)]]="","",EOMONTH(C567,1))</f>
        <v/>
      </c>
      <c r="D568" s="30" t="str">
        <f>IF(Tableau3[[#This Row],[Échéance (mois)]]="","",H567)</f>
        <v/>
      </c>
      <c r="E568" s="5" t="str">
        <f>IF(Tableau3[[#This Row],[Échéance (mois)]]="","",$H$8)</f>
        <v/>
      </c>
      <c r="F568" s="28" t="str">
        <f>IF(Tableau3[[#This Row],[Échéance (mois)]]="","",Tableau3[[#This Row],[Capital amorti]]*$C$8%/12)</f>
        <v/>
      </c>
      <c r="G568" s="31" t="str">
        <f>IF(Tableau3[[#This Row],[Échéance (mois)]]="","",Tableau3[[#This Row],[Mensualité]]-Tableau3[[#This Row],[Intérêt]])</f>
        <v/>
      </c>
      <c r="H568" s="32" t="str">
        <f>IF(Tableau3[[#This Row],[Échéance (mois)]]="","",Tableau3[[#This Row],[Capital amorti]]-Tableau3[[#This Row],[Capital]])</f>
        <v/>
      </c>
    </row>
    <row r="569" spans="2:8" ht="28.15" customHeight="1" x14ac:dyDescent="0.35">
      <c r="B569" s="29" t="str">
        <f t="shared" si="8"/>
        <v/>
      </c>
      <c r="C569" s="4" t="str">
        <f>IF(Tableau3[[#This Row],[Échéance (mois)]]="","",EOMONTH(C568,1))</f>
        <v/>
      </c>
      <c r="D569" s="30" t="str">
        <f>IF(Tableau3[[#This Row],[Échéance (mois)]]="","",H568)</f>
        <v/>
      </c>
      <c r="E569" s="5" t="str">
        <f>IF(Tableau3[[#This Row],[Échéance (mois)]]="","",$H$8)</f>
        <v/>
      </c>
      <c r="F569" s="28" t="str">
        <f>IF(Tableau3[[#This Row],[Échéance (mois)]]="","",Tableau3[[#This Row],[Capital amorti]]*$C$8%/12)</f>
        <v/>
      </c>
      <c r="G569" s="31" t="str">
        <f>IF(Tableau3[[#This Row],[Échéance (mois)]]="","",Tableau3[[#This Row],[Mensualité]]-Tableau3[[#This Row],[Intérêt]])</f>
        <v/>
      </c>
      <c r="H569" s="32" t="str">
        <f>IF(Tableau3[[#This Row],[Échéance (mois)]]="","",Tableau3[[#This Row],[Capital amorti]]-Tableau3[[#This Row],[Capital]])</f>
        <v/>
      </c>
    </row>
    <row r="570" spans="2:8" ht="28.15" customHeight="1" x14ac:dyDescent="0.35">
      <c r="B570" s="29" t="str">
        <f t="shared" si="8"/>
        <v/>
      </c>
      <c r="C570" s="4" t="str">
        <f>IF(Tableau3[[#This Row],[Échéance (mois)]]="","",EOMONTH(C569,1))</f>
        <v/>
      </c>
      <c r="D570" s="30" t="str">
        <f>IF(Tableau3[[#This Row],[Échéance (mois)]]="","",H569)</f>
        <v/>
      </c>
      <c r="E570" s="5" t="str">
        <f>IF(Tableau3[[#This Row],[Échéance (mois)]]="","",$H$8)</f>
        <v/>
      </c>
      <c r="F570" s="28" t="str">
        <f>IF(Tableau3[[#This Row],[Échéance (mois)]]="","",Tableau3[[#This Row],[Capital amorti]]*$C$8%/12)</f>
        <v/>
      </c>
      <c r="G570" s="31" t="str">
        <f>IF(Tableau3[[#This Row],[Échéance (mois)]]="","",Tableau3[[#This Row],[Mensualité]]-Tableau3[[#This Row],[Intérêt]])</f>
        <v/>
      </c>
      <c r="H570" s="32" t="str">
        <f>IF(Tableau3[[#This Row],[Échéance (mois)]]="","",Tableau3[[#This Row],[Capital amorti]]-Tableau3[[#This Row],[Capital]])</f>
        <v/>
      </c>
    </row>
    <row r="571" spans="2:8" ht="28.15" customHeight="1" x14ac:dyDescent="0.35">
      <c r="B571" s="29" t="str">
        <f t="shared" si="8"/>
        <v/>
      </c>
      <c r="C571" s="4" t="str">
        <f>IF(Tableau3[[#This Row],[Échéance (mois)]]="","",EOMONTH(C570,1))</f>
        <v/>
      </c>
      <c r="D571" s="30" t="str">
        <f>IF(Tableau3[[#This Row],[Échéance (mois)]]="","",H570)</f>
        <v/>
      </c>
      <c r="E571" s="5" t="str">
        <f>IF(Tableau3[[#This Row],[Échéance (mois)]]="","",$H$8)</f>
        <v/>
      </c>
      <c r="F571" s="28" t="str">
        <f>IF(Tableau3[[#This Row],[Échéance (mois)]]="","",Tableau3[[#This Row],[Capital amorti]]*$C$8%/12)</f>
        <v/>
      </c>
      <c r="G571" s="31" t="str">
        <f>IF(Tableau3[[#This Row],[Échéance (mois)]]="","",Tableau3[[#This Row],[Mensualité]]-Tableau3[[#This Row],[Intérêt]])</f>
        <v/>
      </c>
      <c r="H571" s="32" t="str">
        <f>IF(Tableau3[[#This Row],[Échéance (mois)]]="","",Tableau3[[#This Row],[Capital amorti]]-Tableau3[[#This Row],[Capital]])</f>
        <v/>
      </c>
    </row>
    <row r="572" spans="2:8" ht="28.15" customHeight="1" x14ac:dyDescent="0.35">
      <c r="B572" s="29" t="str">
        <f t="shared" si="8"/>
        <v/>
      </c>
      <c r="C572" s="4" t="str">
        <f>IF(Tableau3[[#This Row],[Échéance (mois)]]="","",EOMONTH(C571,1))</f>
        <v/>
      </c>
      <c r="D572" s="30" t="str">
        <f>IF(Tableau3[[#This Row],[Échéance (mois)]]="","",H571)</f>
        <v/>
      </c>
      <c r="E572" s="5" t="str">
        <f>IF(Tableau3[[#This Row],[Échéance (mois)]]="","",$H$8)</f>
        <v/>
      </c>
      <c r="F572" s="28" t="str">
        <f>IF(Tableau3[[#This Row],[Échéance (mois)]]="","",Tableau3[[#This Row],[Capital amorti]]*$C$8%/12)</f>
        <v/>
      </c>
      <c r="G572" s="31" t="str">
        <f>IF(Tableau3[[#This Row],[Échéance (mois)]]="","",Tableau3[[#This Row],[Mensualité]]-Tableau3[[#This Row],[Intérêt]])</f>
        <v/>
      </c>
      <c r="H572" s="32" t="str">
        <f>IF(Tableau3[[#This Row],[Échéance (mois)]]="","",Tableau3[[#This Row],[Capital amorti]]-Tableau3[[#This Row],[Capital]])</f>
        <v/>
      </c>
    </row>
    <row r="573" spans="2:8" ht="28.15" customHeight="1" x14ac:dyDescent="0.35">
      <c r="B573" s="29" t="str">
        <f t="shared" si="8"/>
        <v/>
      </c>
      <c r="C573" s="4" t="str">
        <f>IF(Tableau3[[#This Row],[Échéance (mois)]]="","",EOMONTH(C572,1))</f>
        <v/>
      </c>
      <c r="D573" s="30" t="str">
        <f>IF(Tableau3[[#This Row],[Échéance (mois)]]="","",H572)</f>
        <v/>
      </c>
      <c r="E573" s="5" t="str">
        <f>IF(Tableau3[[#This Row],[Échéance (mois)]]="","",$H$8)</f>
        <v/>
      </c>
      <c r="F573" s="28" t="str">
        <f>IF(Tableau3[[#This Row],[Échéance (mois)]]="","",Tableau3[[#This Row],[Capital amorti]]*$C$8%/12)</f>
        <v/>
      </c>
      <c r="G573" s="31" t="str">
        <f>IF(Tableau3[[#This Row],[Échéance (mois)]]="","",Tableau3[[#This Row],[Mensualité]]-Tableau3[[#This Row],[Intérêt]])</f>
        <v/>
      </c>
      <c r="H573" s="32" t="str">
        <f>IF(Tableau3[[#This Row],[Échéance (mois)]]="","",Tableau3[[#This Row],[Capital amorti]]-Tableau3[[#This Row],[Capital]])</f>
        <v/>
      </c>
    </row>
    <row r="574" spans="2:8" ht="28.15" customHeight="1" x14ac:dyDescent="0.35">
      <c r="B574" s="29" t="str">
        <f t="shared" si="8"/>
        <v/>
      </c>
      <c r="C574" s="4" t="str">
        <f>IF(Tableau3[[#This Row],[Échéance (mois)]]="","",EOMONTH(C573,1))</f>
        <v/>
      </c>
      <c r="D574" s="30" t="str">
        <f>IF(Tableau3[[#This Row],[Échéance (mois)]]="","",H573)</f>
        <v/>
      </c>
      <c r="E574" s="5" t="str">
        <f>IF(Tableau3[[#This Row],[Échéance (mois)]]="","",$H$8)</f>
        <v/>
      </c>
      <c r="F574" s="28" t="str">
        <f>IF(Tableau3[[#This Row],[Échéance (mois)]]="","",Tableau3[[#This Row],[Capital amorti]]*$C$8%/12)</f>
        <v/>
      </c>
      <c r="G574" s="31" t="str">
        <f>IF(Tableau3[[#This Row],[Échéance (mois)]]="","",Tableau3[[#This Row],[Mensualité]]-Tableau3[[#This Row],[Intérêt]])</f>
        <v/>
      </c>
      <c r="H574" s="32" t="str">
        <f>IF(Tableau3[[#This Row],[Échéance (mois)]]="","",Tableau3[[#This Row],[Capital amorti]]-Tableau3[[#This Row],[Capital]])</f>
        <v/>
      </c>
    </row>
    <row r="575" spans="2:8" ht="28.15" customHeight="1" x14ac:dyDescent="0.35">
      <c r="B575" s="29" t="str">
        <f t="shared" si="8"/>
        <v/>
      </c>
      <c r="C575" s="4" t="str">
        <f>IF(Tableau3[[#This Row],[Échéance (mois)]]="","",EOMONTH(C574,1))</f>
        <v/>
      </c>
      <c r="D575" s="30" t="str">
        <f>IF(Tableau3[[#This Row],[Échéance (mois)]]="","",H574)</f>
        <v/>
      </c>
      <c r="E575" s="5" t="str">
        <f>IF(Tableau3[[#This Row],[Échéance (mois)]]="","",$H$8)</f>
        <v/>
      </c>
      <c r="F575" s="28" t="str">
        <f>IF(Tableau3[[#This Row],[Échéance (mois)]]="","",Tableau3[[#This Row],[Capital amorti]]*$C$8%/12)</f>
        <v/>
      </c>
      <c r="G575" s="31" t="str">
        <f>IF(Tableau3[[#This Row],[Échéance (mois)]]="","",Tableau3[[#This Row],[Mensualité]]-Tableau3[[#This Row],[Intérêt]])</f>
        <v/>
      </c>
      <c r="H575" s="32" t="str">
        <f>IF(Tableau3[[#This Row],[Échéance (mois)]]="","",Tableau3[[#This Row],[Capital amorti]]-Tableau3[[#This Row],[Capital]])</f>
        <v/>
      </c>
    </row>
    <row r="576" spans="2:8" ht="28.15" customHeight="1" x14ac:dyDescent="0.35">
      <c r="B576" s="29" t="str">
        <f t="shared" si="8"/>
        <v/>
      </c>
      <c r="C576" s="4" t="str">
        <f>IF(Tableau3[[#This Row],[Échéance (mois)]]="","",EOMONTH(C575,1))</f>
        <v/>
      </c>
      <c r="D576" s="30" t="str">
        <f>IF(Tableau3[[#This Row],[Échéance (mois)]]="","",H575)</f>
        <v/>
      </c>
      <c r="E576" s="5" t="str">
        <f>IF(Tableau3[[#This Row],[Échéance (mois)]]="","",$H$8)</f>
        <v/>
      </c>
      <c r="F576" s="28" t="str">
        <f>IF(Tableau3[[#This Row],[Échéance (mois)]]="","",Tableau3[[#This Row],[Capital amorti]]*$C$8%/12)</f>
        <v/>
      </c>
      <c r="G576" s="31" t="str">
        <f>IF(Tableau3[[#This Row],[Échéance (mois)]]="","",Tableau3[[#This Row],[Mensualité]]-Tableau3[[#This Row],[Intérêt]])</f>
        <v/>
      </c>
      <c r="H576" s="32" t="str">
        <f>IF(Tableau3[[#This Row],[Échéance (mois)]]="","",Tableau3[[#This Row],[Capital amorti]]-Tableau3[[#This Row],[Capital]])</f>
        <v/>
      </c>
    </row>
    <row r="577" spans="2:8" ht="28.15" customHeight="1" x14ac:dyDescent="0.35">
      <c r="B577" s="29" t="str">
        <f t="shared" si="8"/>
        <v/>
      </c>
      <c r="C577" s="4" t="str">
        <f>IF(Tableau3[[#This Row],[Échéance (mois)]]="","",EOMONTH(C576,1))</f>
        <v/>
      </c>
      <c r="D577" s="30" t="str">
        <f>IF(Tableau3[[#This Row],[Échéance (mois)]]="","",H576)</f>
        <v/>
      </c>
      <c r="E577" s="5" t="str">
        <f>IF(Tableau3[[#This Row],[Échéance (mois)]]="","",$H$8)</f>
        <v/>
      </c>
      <c r="F577" s="28" t="str">
        <f>IF(Tableau3[[#This Row],[Échéance (mois)]]="","",Tableau3[[#This Row],[Capital amorti]]*$C$8%/12)</f>
        <v/>
      </c>
      <c r="G577" s="31" t="str">
        <f>IF(Tableau3[[#This Row],[Échéance (mois)]]="","",Tableau3[[#This Row],[Mensualité]]-Tableau3[[#This Row],[Intérêt]])</f>
        <v/>
      </c>
      <c r="H577" s="32" t="str">
        <f>IF(Tableau3[[#This Row],[Échéance (mois)]]="","",Tableau3[[#This Row],[Capital amorti]]-Tableau3[[#This Row],[Capital]])</f>
        <v/>
      </c>
    </row>
    <row r="578" spans="2:8" ht="28.15" customHeight="1" x14ac:dyDescent="0.35">
      <c r="B578" s="29" t="str">
        <f t="shared" si="8"/>
        <v/>
      </c>
      <c r="C578" s="4" t="str">
        <f>IF(Tableau3[[#This Row],[Échéance (mois)]]="","",EOMONTH(C577,1))</f>
        <v/>
      </c>
      <c r="D578" s="30" t="str">
        <f>IF(Tableau3[[#This Row],[Échéance (mois)]]="","",H577)</f>
        <v/>
      </c>
      <c r="E578" s="5" t="str">
        <f>IF(Tableau3[[#This Row],[Échéance (mois)]]="","",$H$8)</f>
        <v/>
      </c>
      <c r="F578" s="28" t="str">
        <f>IF(Tableau3[[#This Row],[Échéance (mois)]]="","",Tableau3[[#This Row],[Capital amorti]]*$C$8%/12)</f>
        <v/>
      </c>
      <c r="G578" s="31" t="str">
        <f>IF(Tableau3[[#This Row],[Échéance (mois)]]="","",Tableau3[[#This Row],[Mensualité]]-Tableau3[[#This Row],[Intérêt]])</f>
        <v/>
      </c>
      <c r="H578" s="32" t="str">
        <f>IF(Tableau3[[#This Row],[Échéance (mois)]]="","",Tableau3[[#This Row],[Capital amorti]]-Tableau3[[#This Row],[Capital]])</f>
        <v/>
      </c>
    </row>
    <row r="579" spans="2:8" ht="28.15" customHeight="1" x14ac:dyDescent="0.35">
      <c r="B579" s="29" t="str">
        <f t="shared" si="8"/>
        <v/>
      </c>
      <c r="C579" s="4" t="str">
        <f>IF(Tableau3[[#This Row],[Échéance (mois)]]="","",EOMONTH(C578,1))</f>
        <v/>
      </c>
      <c r="D579" s="30" t="str">
        <f>IF(Tableau3[[#This Row],[Échéance (mois)]]="","",H578)</f>
        <v/>
      </c>
      <c r="E579" s="5" t="str">
        <f>IF(Tableau3[[#This Row],[Échéance (mois)]]="","",$H$8)</f>
        <v/>
      </c>
      <c r="F579" s="28" t="str">
        <f>IF(Tableau3[[#This Row],[Échéance (mois)]]="","",Tableau3[[#This Row],[Capital amorti]]*$C$8%/12)</f>
        <v/>
      </c>
      <c r="G579" s="31" t="str">
        <f>IF(Tableau3[[#This Row],[Échéance (mois)]]="","",Tableau3[[#This Row],[Mensualité]]-Tableau3[[#This Row],[Intérêt]])</f>
        <v/>
      </c>
      <c r="H579" s="32" t="str">
        <f>IF(Tableau3[[#This Row],[Échéance (mois)]]="","",Tableau3[[#This Row],[Capital amorti]]-Tableau3[[#This Row],[Capital]])</f>
        <v/>
      </c>
    </row>
    <row r="580" spans="2:8" ht="28.15" customHeight="1" x14ac:dyDescent="0.35">
      <c r="B580" s="29" t="str">
        <f t="shared" si="8"/>
        <v/>
      </c>
      <c r="C580" s="4" t="str">
        <f>IF(Tableau3[[#This Row],[Échéance (mois)]]="","",EOMONTH(C579,1))</f>
        <v/>
      </c>
      <c r="D580" s="30" t="str">
        <f>IF(Tableau3[[#This Row],[Échéance (mois)]]="","",H579)</f>
        <v/>
      </c>
      <c r="E580" s="5" t="str">
        <f>IF(Tableau3[[#This Row],[Échéance (mois)]]="","",$H$8)</f>
        <v/>
      </c>
      <c r="F580" s="28" t="str">
        <f>IF(Tableau3[[#This Row],[Échéance (mois)]]="","",Tableau3[[#This Row],[Capital amorti]]*$C$8%/12)</f>
        <v/>
      </c>
      <c r="G580" s="31" t="str">
        <f>IF(Tableau3[[#This Row],[Échéance (mois)]]="","",Tableau3[[#This Row],[Mensualité]]-Tableau3[[#This Row],[Intérêt]])</f>
        <v/>
      </c>
      <c r="H580" s="32" t="str">
        <f>IF(Tableau3[[#This Row],[Échéance (mois)]]="","",Tableau3[[#This Row],[Capital amorti]]-Tableau3[[#This Row],[Capital]])</f>
        <v/>
      </c>
    </row>
    <row r="581" spans="2:8" ht="28.15" customHeight="1" x14ac:dyDescent="0.35">
      <c r="B581" s="29" t="str">
        <f t="shared" si="8"/>
        <v/>
      </c>
      <c r="C581" s="4" t="str">
        <f>IF(Tableau3[[#This Row],[Échéance (mois)]]="","",EOMONTH(C580,1))</f>
        <v/>
      </c>
      <c r="D581" s="30" t="str">
        <f>IF(Tableau3[[#This Row],[Échéance (mois)]]="","",H580)</f>
        <v/>
      </c>
      <c r="E581" s="5" t="str">
        <f>IF(Tableau3[[#This Row],[Échéance (mois)]]="","",$H$8)</f>
        <v/>
      </c>
      <c r="F581" s="28" t="str">
        <f>IF(Tableau3[[#This Row],[Échéance (mois)]]="","",Tableau3[[#This Row],[Capital amorti]]*$C$8%/12)</f>
        <v/>
      </c>
      <c r="G581" s="31" t="str">
        <f>IF(Tableau3[[#This Row],[Échéance (mois)]]="","",Tableau3[[#This Row],[Mensualité]]-Tableau3[[#This Row],[Intérêt]])</f>
        <v/>
      </c>
      <c r="H581" s="32" t="str">
        <f>IF(Tableau3[[#This Row],[Échéance (mois)]]="","",Tableau3[[#This Row],[Capital amorti]]-Tableau3[[#This Row],[Capital]])</f>
        <v/>
      </c>
    </row>
    <row r="582" spans="2:8" ht="28.15" customHeight="1" x14ac:dyDescent="0.35">
      <c r="B582" s="29" t="str">
        <f t="shared" si="8"/>
        <v/>
      </c>
      <c r="C582" s="4" t="str">
        <f>IF(Tableau3[[#This Row],[Échéance (mois)]]="","",EOMONTH(C581,1))</f>
        <v/>
      </c>
      <c r="D582" s="30" t="str">
        <f>IF(Tableau3[[#This Row],[Échéance (mois)]]="","",H581)</f>
        <v/>
      </c>
      <c r="E582" s="5" t="str">
        <f>IF(Tableau3[[#This Row],[Échéance (mois)]]="","",$H$8)</f>
        <v/>
      </c>
      <c r="F582" s="28" t="str">
        <f>IF(Tableau3[[#This Row],[Échéance (mois)]]="","",Tableau3[[#This Row],[Capital amorti]]*$C$8%/12)</f>
        <v/>
      </c>
      <c r="G582" s="31" t="str">
        <f>IF(Tableau3[[#This Row],[Échéance (mois)]]="","",Tableau3[[#This Row],[Mensualité]]-Tableau3[[#This Row],[Intérêt]])</f>
        <v/>
      </c>
      <c r="H582" s="32" t="str">
        <f>IF(Tableau3[[#This Row],[Échéance (mois)]]="","",Tableau3[[#This Row],[Capital amorti]]-Tableau3[[#This Row],[Capital]])</f>
        <v/>
      </c>
    </row>
    <row r="583" spans="2:8" ht="28.15" customHeight="1" x14ac:dyDescent="0.35">
      <c r="B583" s="29" t="str">
        <f t="shared" si="8"/>
        <v/>
      </c>
      <c r="C583" s="4" t="str">
        <f>IF(Tableau3[[#This Row],[Échéance (mois)]]="","",EOMONTH(C582,1))</f>
        <v/>
      </c>
      <c r="D583" s="30" t="str">
        <f>IF(Tableau3[[#This Row],[Échéance (mois)]]="","",H582)</f>
        <v/>
      </c>
      <c r="E583" s="5" t="str">
        <f>IF(Tableau3[[#This Row],[Échéance (mois)]]="","",$H$8)</f>
        <v/>
      </c>
      <c r="F583" s="28" t="str">
        <f>IF(Tableau3[[#This Row],[Échéance (mois)]]="","",Tableau3[[#This Row],[Capital amorti]]*$C$8%/12)</f>
        <v/>
      </c>
      <c r="G583" s="31" t="str">
        <f>IF(Tableau3[[#This Row],[Échéance (mois)]]="","",Tableau3[[#This Row],[Mensualité]]-Tableau3[[#This Row],[Intérêt]])</f>
        <v/>
      </c>
      <c r="H583" s="32" t="str">
        <f>IF(Tableau3[[#This Row],[Échéance (mois)]]="","",Tableau3[[#This Row],[Capital amorti]]-Tableau3[[#This Row],[Capital]])</f>
        <v/>
      </c>
    </row>
    <row r="584" spans="2:8" ht="28.15" customHeight="1" x14ac:dyDescent="0.35">
      <c r="B584" s="29" t="str">
        <f t="shared" si="8"/>
        <v/>
      </c>
      <c r="C584" s="4" t="str">
        <f>IF(Tableau3[[#This Row],[Échéance (mois)]]="","",EOMONTH(C583,1))</f>
        <v/>
      </c>
      <c r="D584" s="30" t="str">
        <f>IF(Tableau3[[#This Row],[Échéance (mois)]]="","",H583)</f>
        <v/>
      </c>
      <c r="E584" s="5" t="str">
        <f>IF(Tableau3[[#This Row],[Échéance (mois)]]="","",$H$8)</f>
        <v/>
      </c>
      <c r="F584" s="28" t="str">
        <f>IF(Tableau3[[#This Row],[Échéance (mois)]]="","",Tableau3[[#This Row],[Capital amorti]]*$C$8%/12)</f>
        <v/>
      </c>
      <c r="G584" s="31" t="str">
        <f>IF(Tableau3[[#This Row],[Échéance (mois)]]="","",Tableau3[[#This Row],[Mensualité]]-Tableau3[[#This Row],[Intérêt]])</f>
        <v/>
      </c>
      <c r="H584" s="32" t="str">
        <f>IF(Tableau3[[#This Row],[Échéance (mois)]]="","",Tableau3[[#This Row],[Capital amorti]]-Tableau3[[#This Row],[Capital]])</f>
        <v/>
      </c>
    </row>
    <row r="585" spans="2:8" ht="28.15" customHeight="1" x14ac:dyDescent="0.35">
      <c r="B585" s="29" t="str">
        <f t="shared" si="8"/>
        <v/>
      </c>
      <c r="C585" s="4" t="str">
        <f>IF(Tableau3[[#This Row],[Échéance (mois)]]="","",EOMONTH(C584,1))</f>
        <v/>
      </c>
      <c r="D585" s="30" t="str">
        <f>IF(Tableau3[[#This Row],[Échéance (mois)]]="","",H584)</f>
        <v/>
      </c>
      <c r="E585" s="5" t="str">
        <f>IF(Tableau3[[#This Row],[Échéance (mois)]]="","",$H$8)</f>
        <v/>
      </c>
      <c r="F585" s="28" t="str">
        <f>IF(Tableau3[[#This Row],[Échéance (mois)]]="","",Tableau3[[#This Row],[Capital amorti]]*$C$8%/12)</f>
        <v/>
      </c>
      <c r="G585" s="31" t="str">
        <f>IF(Tableau3[[#This Row],[Échéance (mois)]]="","",Tableau3[[#This Row],[Mensualité]]-Tableau3[[#This Row],[Intérêt]])</f>
        <v/>
      </c>
      <c r="H585" s="32" t="str">
        <f>IF(Tableau3[[#This Row],[Échéance (mois)]]="","",Tableau3[[#This Row],[Capital amorti]]-Tableau3[[#This Row],[Capital]])</f>
        <v/>
      </c>
    </row>
    <row r="586" spans="2:8" ht="28.15" customHeight="1" x14ac:dyDescent="0.35">
      <c r="B586" s="29" t="str">
        <f t="shared" si="8"/>
        <v/>
      </c>
      <c r="C586" s="4" t="str">
        <f>IF(Tableau3[[#This Row],[Échéance (mois)]]="","",EOMONTH(C585,1))</f>
        <v/>
      </c>
      <c r="D586" s="30" t="str">
        <f>IF(Tableau3[[#This Row],[Échéance (mois)]]="","",H585)</f>
        <v/>
      </c>
      <c r="E586" s="5" t="str">
        <f>IF(Tableau3[[#This Row],[Échéance (mois)]]="","",$H$8)</f>
        <v/>
      </c>
      <c r="F586" s="28" t="str">
        <f>IF(Tableau3[[#This Row],[Échéance (mois)]]="","",Tableau3[[#This Row],[Capital amorti]]*$C$8%/12)</f>
        <v/>
      </c>
      <c r="G586" s="31" t="str">
        <f>IF(Tableau3[[#This Row],[Échéance (mois)]]="","",Tableau3[[#This Row],[Mensualité]]-Tableau3[[#This Row],[Intérêt]])</f>
        <v/>
      </c>
      <c r="H586" s="32" t="str">
        <f>IF(Tableau3[[#This Row],[Échéance (mois)]]="","",Tableau3[[#This Row],[Capital amorti]]-Tableau3[[#This Row],[Capital]])</f>
        <v/>
      </c>
    </row>
    <row r="587" spans="2:8" ht="28.15" customHeight="1" x14ac:dyDescent="0.35">
      <c r="B587" s="29" t="str">
        <f t="shared" si="8"/>
        <v/>
      </c>
      <c r="C587" s="4" t="str">
        <f>IF(Tableau3[[#This Row],[Échéance (mois)]]="","",EOMONTH(C586,1))</f>
        <v/>
      </c>
      <c r="D587" s="30" t="str">
        <f>IF(Tableau3[[#This Row],[Échéance (mois)]]="","",H586)</f>
        <v/>
      </c>
      <c r="E587" s="5" t="str">
        <f>IF(Tableau3[[#This Row],[Échéance (mois)]]="","",$H$8)</f>
        <v/>
      </c>
      <c r="F587" s="28" t="str">
        <f>IF(Tableau3[[#This Row],[Échéance (mois)]]="","",Tableau3[[#This Row],[Capital amorti]]*$C$8%/12)</f>
        <v/>
      </c>
      <c r="G587" s="31" t="str">
        <f>IF(Tableau3[[#This Row],[Échéance (mois)]]="","",Tableau3[[#This Row],[Mensualité]]-Tableau3[[#This Row],[Intérêt]])</f>
        <v/>
      </c>
      <c r="H587" s="32" t="str">
        <f>IF(Tableau3[[#This Row],[Échéance (mois)]]="","",Tableau3[[#This Row],[Capital amorti]]-Tableau3[[#This Row],[Capital]])</f>
        <v/>
      </c>
    </row>
    <row r="588" spans="2:8" ht="28.15" customHeight="1" x14ac:dyDescent="0.35">
      <c r="B588" s="29" t="str">
        <f t="shared" si="8"/>
        <v/>
      </c>
      <c r="C588" s="4" t="str">
        <f>IF(Tableau3[[#This Row],[Échéance (mois)]]="","",EOMONTH(C587,1))</f>
        <v/>
      </c>
      <c r="D588" s="30" t="str">
        <f>IF(Tableau3[[#This Row],[Échéance (mois)]]="","",H587)</f>
        <v/>
      </c>
      <c r="E588" s="5" t="str">
        <f>IF(Tableau3[[#This Row],[Échéance (mois)]]="","",$H$8)</f>
        <v/>
      </c>
      <c r="F588" s="28" t="str">
        <f>IF(Tableau3[[#This Row],[Échéance (mois)]]="","",Tableau3[[#This Row],[Capital amorti]]*$C$8%/12)</f>
        <v/>
      </c>
      <c r="G588" s="31" t="str">
        <f>IF(Tableau3[[#This Row],[Échéance (mois)]]="","",Tableau3[[#This Row],[Mensualité]]-Tableau3[[#This Row],[Intérêt]])</f>
        <v/>
      </c>
      <c r="H588" s="32" t="str">
        <f>IF(Tableau3[[#This Row],[Échéance (mois)]]="","",Tableau3[[#This Row],[Capital amorti]]-Tableau3[[#This Row],[Capital]])</f>
        <v/>
      </c>
    </row>
    <row r="589" spans="2:8" ht="28.15" customHeight="1" x14ac:dyDescent="0.35">
      <c r="B589" s="29" t="str">
        <f t="shared" si="8"/>
        <v/>
      </c>
      <c r="C589" s="4" t="str">
        <f>IF(Tableau3[[#This Row],[Échéance (mois)]]="","",EOMONTH(C588,1))</f>
        <v/>
      </c>
      <c r="D589" s="30" t="str">
        <f>IF(Tableau3[[#This Row],[Échéance (mois)]]="","",H588)</f>
        <v/>
      </c>
      <c r="E589" s="5" t="str">
        <f>IF(Tableau3[[#This Row],[Échéance (mois)]]="","",$H$8)</f>
        <v/>
      </c>
      <c r="F589" s="28" t="str">
        <f>IF(Tableau3[[#This Row],[Échéance (mois)]]="","",Tableau3[[#This Row],[Capital amorti]]*$C$8%/12)</f>
        <v/>
      </c>
      <c r="G589" s="31" t="str">
        <f>IF(Tableau3[[#This Row],[Échéance (mois)]]="","",Tableau3[[#This Row],[Mensualité]]-Tableau3[[#This Row],[Intérêt]])</f>
        <v/>
      </c>
      <c r="H589" s="32" t="str">
        <f>IF(Tableau3[[#This Row],[Échéance (mois)]]="","",Tableau3[[#This Row],[Capital amorti]]-Tableau3[[#This Row],[Capital]])</f>
        <v/>
      </c>
    </row>
    <row r="590" spans="2:8" ht="28.15" customHeight="1" x14ac:dyDescent="0.35">
      <c r="B590" s="29" t="str">
        <f t="shared" si="8"/>
        <v/>
      </c>
      <c r="C590" s="4" t="str">
        <f>IF(Tableau3[[#This Row],[Échéance (mois)]]="","",EOMONTH(C589,1))</f>
        <v/>
      </c>
      <c r="D590" s="30" t="str">
        <f>IF(Tableau3[[#This Row],[Échéance (mois)]]="","",H589)</f>
        <v/>
      </c>
      <c r="E590" s="5" t="str">
        <f>IF(Tableau3[[#This Row],[Échéance (mois)]]="","",$H$8)</f>
        <v/>
      </c>
      <c r="F590" s="28" t="str">
        <f>IF(Tableau3[[#This Row],[Échéance (mois)]]="","",Tableau3[[#This Row],[Capital amorti]]*$C$8%/12)</f>
        <v/>
      </c>
      <c r="G590" s="31" t="str">
        <f>IF(Tableau3[[#This Row],[Échéance (mois)]]="","",Tableau3[[#This Row],[Mensualité]]-Tableau3[[#This Row],[Intérêt]])</f>
        <v/>
      </c>
      <c r="H590" s="32" t="str">
        <f>IF(Tableau3[[#This Row],[Échéance (mois)]]="","",Tableau3[[#This Row],[Capital amorti]]-Tableau3[[#This Row],[Capital]])</f>
        <v/>
      </c>
    </row>
    <row r="591" spans="2:8" ht="28.15" customHeight="1" x14ac:dyDescent="0.35">
      <c r="B591" s="29" t="str">
        <f t="shared" si="8"/>
        <v/>
      </c>
      <c r="C591" s="4" t="str">
        <f>IF(Tableau3[[#This Row],[Échéance (mois)]]="","",EOMONTH(C590,1))</f>
        <v/>
      </c>
      <c r="D591" s="30" t="str">
        <f>IF(Tableau3[[#This Row],[Échéance (mois)]]="","",H590)</f>
        <v/>
      </c>
      <c r="E591" s="5" t="str">
        <f>IF(Tableau3[[#This Row],[Échéance (mois)]]="","",$H$8)</f>
        <v/>
      </c>
      <c r="F591" s="28" t="str">
        <f>IF(Tableau3[[#This Row],[Échéance (mois)]]="","",Tableau3[[#This Row],[Capital amorti]]*$C$8%/12)</f>
        <v/>
      </c>
      <c r="G591" s="31" t="str">
        <f>IF(Tableau3[[#This Row],[Échéance (mois)]]="","",Tableau3[[#This Row],[Mensualité]]-Tableau3[[#This Row],[Intérêt]])</f>
        <v/>
      </c>
      <c r="H591" s="32" t="str">
        <f>IF(Tableau3[[#This Row],[Échéance (mois)]]="","",Tableau3[[#This Row],[Capital amorti]]-Tableau3[[#This Row],[Capital]])</f>
        <v/>
      </c>
    </row>
    <row r="592" spans="2:8" ht="28.15" customHeight="1" x14ac:dyDescent="0.35">
      <c r="B592" s="29" t="str">
        <f t="shared" si="8"/>
        <v/>
      </c>
      <c r="C592" s="4" t="str">
        <f>IF(Tableau3[[#This Row],[Échéance (mois)]]="","",EOMONTH(C591,1))</f>
        <v/>
      </c>
      <c r="D592" s="30" t="str">
        <f>IF(Tableau3[[#This Row],[Échéance (mois)]]="","",H591)</f>
        <v/>
      </c>
      <c r="E592" s="5" t="str">
        <f>IF(Tableau3[[#This Row],[Échéance (mois)]]="","",$H$8)</f>
        <v/>
      </c>
      <c r="F592" s="28" t="str">
        <f>IF(Tableau3[[#This Row],[Échéance (mois)]]="","",Tableau3[[#This Row],[Capital amorti]]*$C$8%/12)</f>
        <v/>
      </c>
      <c r="G592" s="31" t="str">
        <f>IF(Tableau3[[#This Row],[Échéance (mois)]]="","",Tableau3[[#This Row],[Mensualité]]-Tableau3[[#This Row],[Intérêt]])</f>
        <v/>
      </c>
      <c r="H592" s="32" t="str">
        <f>IF(Tableau3[[#This Row],[Échéance (mois)]]="","",Tableau3[[#This Row],[Capital amorti]]-Tableau3[[#This Row],[Capital]])</f>
        <v/>
      </c>
    </row>
    <row r="593" spans="2:8" ht="28.15" customHeight="1" x14ac:dyDescent="0.35">
      <c r="B593" s="29" t="str">
        <f t="shared" ref="B593:B656" si="9">IFERROR(IF(B592+1&lt;=$H$7,B592+1,""),"")</f>
        <v/>
      </c>
      <c r="C593" s="4" t="str">
        <f>IF(Tableau3[[#This Row],[Échéance (mois)]]="","",EOMONTH(C592,1))</f>
        <v/>
      </c>
      <c r="D593" s="30" t="str">
        <f>IF(Tableau3[[#This Row],[Échéance (mois)]]="","",H592)</f>
        <v/>
      </c>
      <c r="E593" s="5" t="str">
        <f>IF(Tableau3[[#This Row],[Échéance (mois)]]="","",$H$8)</f>
        <v/>
      </c>
      <c r="F593" s="28" t="str">
        <f>IF(Tableau3[[#This Row],[Échéance (mois)]]="","",Tableau3[[#This Row],[Capital amorti]]*$C$8%/12)</f>
        <v/>
      </c>
      <c r="G593" s="31" t="str">
        <f>IF(Tableau3[[#This Row],[Échéance (mois)]]="","",Tableau3[[#This Row],[Mensualité]]-Tableau3[[#This Row],[Intérêt]])</f>
        <v/>
      </c>
      <c r="H593" s="32" t="str">
        <f>IF(Tableau3[[#This Row],[Échéance (mois)]]="","",Tableau3[[#This Row],[Capital amorti]]-Tableau3[[#This Row],[Capital]])</f>
        <v/>
      </c>
    </row>
    <row r="594" spans="2:8" ht="28.15" customHeight="1" x14ac:dyDescent="0.35">
      <c r="B594" s="29" t="str">
        <f t="shared" si="9"/>
        <v/>
      </c>
      <c r="C594" s="4" t="str">
        <f>IF(Tableau3[[#This Row],[Échéance (mois)]]="","",EOMONTH(C593,1))</f>
        <v/>
      </c>
      <c r="D594" s="30" t="str">
        <f>IF(Tableau3[[#This Row],[Échéance (mois)]]="","",H593)</f>
        <v/>
      </c>
      <c r="E594" s="5" t="str">
        <f>IF(Tableau3[[#This Row],[Échéance (mois)]]="","",$H$8)</f>
        <v/>
      </c>
      <c r="F594" s="28" t="str">
        <f>IF(Tableau3[[#This Row],[Échéance (mois)]]="","",Tableau3[[#This Row],[Capital amorti]]*$C$8%/12)</f>
        <v/>
      </c>
      <c r="G594" s="31" t="str">
        <f>IF(Tableau3[[#This Row],[Échéance (mois)]]="","",Tableau3[[#This Row],[Mensualité]]-Tableau3[[#This Row],[Intérêt]])</f>
        <v/>
      </c>
      <c r="H594" s="32" t="str">
        <f>IF(Tableau3[[#This Row],[Échéance (mois)]]="","",Tableau3[[#This Row],[Capital amorti]]-Tableau3[[#This Row],[Capital]])</f>
        <v/>
      </c>
    </row>
    <row r="595" spans="2:8" ht="28.15" customHeight="1" x14ac:dyDescent="0.35">
      <c r="B595" s="29" t="str">
        <f t="shared" si="9"/>
        <v/>
      </c>
      <c r="C595" s="4" t="str">
        <f>IF(Tableau3[[#This Row],[Échéance (mois)]]="","",EOMONTH(C594,1))</f>
        <v/>
      </c>
      <c r="D595" s="30" t="str">
        <f>IF(Tableau3[[#This Row],[Échéance (mois)]]="","",H594)</f>
        <v/>
      </c>
      <c r="E595" s="5" t="str">
        <f>IF(Tableau3[[#This Row],[Échéance (mois)]]="","",$H$8)</f>
        <v/>
      </c>
      <c r="F595" s="28" t="str">
        <f>IF(Tableau3[[#This Row],[Échéance (mois)]]="","",Tableau3[[#This Row],[Capital amorti]]*$C$8%/12)</f>
        <v/>
      </c>
      <c r="G595" s="31" t="str">
        <f>IF(Tableau3[[#This Row],[Échéance (mois)]]="","",Tableau3[[#This Row],[Mensualité]]-Tableau3[[#This Row],[Intérêt]])</f>
        <v/>
      </c>
      <c r="H595" s="32" t="str">
        <f>IF(Tableau3[[#This Row],[Échéance (mois)]]="","",Tableau3[[#This Row],[Capital amorti]]-Tableau3[[#This Row],[Capital]])</f>
        <v/>
      </c>
    </row>
    <row r="596" spans="2:8" ht="28.15" customHeight="1" x14ac:dyDescent="0.35">
      <c r="B596" s="29" t="str">
        <f t="shared" si="9"/>
        <v/>
      </c>
      <c r="C596" s="4" t="str">
        <f>IF(Tableau3[[#This Row],[Échéance (mois)]]="","",EOMONTH(C595,1))</f>
        <v/>
      </c>
      <c r="D596" s="30" t="str">
        <f>IF(Tableau3[[#This Row],[Échéance (mois)]]="","",H595)</f>
        <v/>
      </c>
      <c r="E596" s="5" t="str">
        <f>IF(Tableau3[[#This Row],[Échéance (mois)]]="","",$H$8)</f>
        <v/>
      </c>
      <c r="F596" s="28" t="str">
        <f>IF(Tableau3[[#This Row],[Échéance (mois)]]="","",Tableau3[[#This Row],[Capital amorti]]*$C$8%/12)</f>
        <v/>
      </c>
      <c r="G596" s="31" t="str">
        <f>IF(Tableau3[[#This Row],[Échéance (mois)]]="","",Tableau3[[#This Row],[Mensualité]]-Tableau3[[#This Row],[Intérêt]])</f>
        <v/>
      </c>
      <c r="H596" s="32" t="str">
        <f>IF(Tableau3[[#This Row],[Échéance (mois)]]="","",Tableau3[[#This Row],[Capital amorti]]-Tableau3[[#This Row],[Capital]])</f>
        <v/>
      </c>
    </row>
    <row r="597" spans="2:8" ht="28.15" customHeight="1" x14ac:dyDescent="0.35">
      <c r="B597" s="29" t="str">
        <f t="shared" si="9"/>
        <v/>
      </c>
      <c r="C597" s="4" t="str">
        <f>IF(Tableau3[[#This Row],[Échéance (mois)]]="","",EOMONTH(C596,1))</f>
        <v/>
      </c>
      <c r="D597" s="30" t="str">
        <f>IF(Tableau3[[#This Row],[Échéance (mois)]]="","",H596)</f>
        <v/>
      </c>
      <c r="E597" s="5" t="str">
        <f>IF(Tableau3[[#This Row],[Échéance (mois)]]="","",$H$8)</f>
        <v/>
      </c>
      <c r="F597" s="28" t="str">
        <f>IF(Tableau3[[#This Row],[Échéance (mois)]]="","",Tableau3[[#This Row],[Capital amorti]]*$C$8%/12)</f>
        <v/>
      </c>
      <c r="G597" s="31" t="str">
        <f>IF(Tableau3[[#This Row],[Échéance (mois)]]="","",Tableau3[[#This Row],[Mensualité]]-Tableau3[[#This Row],[Intérêt]])</f>
        <v/>
      </c>
      <c r="H597" s="32" t="str">
        <f>IF(Tableau3[[#This Row],[Échéance (mois)]]="","",Tableau3[[#This Row],[Capital amorti]]-Tableau3[[#This Row],[Capital]])</f>
        <v/>
      </c>
    </row>
    <row r="598" spans="2:8" ht="28.15" customHeight="1" x14ac:dyDescent="0.35">
      <c r="B598" s="29" t="str">
        <f t="shared" si="9"/>
        <v/>
      </c>
      <c r="C598" s="4" t="str">
        <f>IF(Tableau3[[#This Row],[Échéance (mois)]]="","",EOMONTH(C597,1))</f>
        <v/>
      </c>
      <c r="D598" s="30" t="str">
        <f>IF(Tableau3[[#This Row],[Échéance (mois)]]="","",H597)</f>
        <v/>
      </c>
      <c r="E598" s="5" t="str">
        <f>IF(Tableau3[[#This Row],[Échéance (mois)]]="","",$H$8)</f>
        <v/>
      </c>
      <c r="F598" s="28" t="str">
        <f>IF(Tableau3[[#This Row],[Échéance (mois)]]="","",Tableau3[[#This Row],[Capital amorti]]*$C$8%/12)</f>
        <v/>
      </c>
      <c r="G598" s="31" t="str">
        <f>IF(Tableau3[[#This Row],[Échéance (mois)]]="","",Tableau3[[#This Row],[Mensualité]]-Tableau3[[#This Row],[Intérêt]])</f>
        <v/>
      </c>
      <c r="H598" s="32" t="str">
        <f>IF(Tableau3[[#This Row],[Échéance (mois)]]="","",Tableau3[[#This Row],[Capital amorti]]-Tableau3[[#This Row],[Capital]])</f>
        <v/>
      </c>
    </row>
    <row r="599" spans="2:8" ht="28.15" customHeight="1" x14ac:dyDescent="0.35">
      <c r="B599" s="29" t="str">
        <f t="shared" si="9"/>
        <v/>
      </c>
      <c r="C599" s="4" t="str">
        <f>IF(Tableau3[[#This Row],[Échéance (mois)]]="","",EOMONTH(C598,1))</f>
        <v/>
      </c>
      <c r="D599" s="30" t="str">
        <f>IF(Tableau3[[#This Row],[Échéance (mois)]]="","",H598)</f>
        <v/>
      </c>
      <c r="E599" s="5" t="str">
        <f>IF(Tableau3[[#This Row],[Échéance (mois)]]="","",$H$8)</f>
        <v/>
      </c>
      <c r="F599" s="28" t="str">
        <f>IF(Tableau3[[#This Row],[Échéance (mois)]]="","",Tableau3[[#This Row],[Capital amorti]]*$C$8%/12)</f>
        <v/>
      </c>
      <c r="G599" s="31" t="str">
        <f>IF(Tableau3[[#This Row],[Échéance (mois)]]="","",Tableau3[[#This Row],[Mensualité]]-Tableau3[[#This Row],[Intérêt]])</f>
        <v/>
      </c>
      <c r="H599" s="32" t="str">
        <f>IF(Tableau3[[#This Row],[Échéance (mois)]]="","",Tableau3[[#This Row],[Capital amorti]]-Tableau3[[#This Row],[Capital]])</f>
        <v/>
      </c>
    </row>
    <row r="600" spans="2:8" ht="28.15" customHeight="1" x14ac:dyDescent="0.35">
      <c r="B600" s="29" t="str">
        <f t="shared" si="9"/>
        <v/>
      </c>
      <c r="C600" s="4" t="str">
        <f>IF(Tableau3[[#This Row],[Échéance (mois)]]="","",EOMONTH(C599,1))</f>
        <v/>
      </c>
      <c r="D600" s="30" t="str">
        <f>IF(Tableau3[[#This Row],[Échéance (mois)]]="","",H599)</f>
        <v/>
      </c>
      <c r="E600" s="5" t="str">
        <f>IF(Tableau3[[#This Row],[Échéance (mois)]]="","",$H$8)</f>
        <v/>
      </c>
      <c r="F600" s="28" t="str">
        <f>IF(Tableau3[[#This Row],[Échéance (mois)]]="","",Tableau3[[#This Row],[Capital amorti]]*$C$8%/12)</f>
        <v/>
      </c>
      <c r="G600" s="31" t="str">
        <f>IF(Tableau3[[#This Row],[Échéance (mois)]]="","",Tableau3[[#This Row],[Mensualité]]-Tableau3[[#This Row],[Intérêt]])</f>
        <v/>
      </c>
      <c r="H600" s="32" t="str">
        <f>IF(Tableau3[[#This Row],[Échéance (mois)]]="","",Tableau3[[#This Row],[Capital amorti]]-Tableau3[[#This Row],[Capital]])</f>
        <v/>
      </c>
    </row>
    <row r="601" spans="2:8" ht="28.15" customHeight="1" x14ac:dyDescent="0.35">
      <c r="B601" s="29" t="str">
        <f t="shared" si="9"/>
        <v/>
      </c>
      <c r="C601" s="4" t="str">
        <f>IF(Tableau3[[#This Row],[Échéance (mois)]]="","",EOMONTH(C600,1))</f>
        <v/>
      </c>
      <c r="D601" s="30" t="str">
        <f>IF(Tableau3[[#This Row],[Échéance (mois)]]="","",H600)</f>
        <v/>
      </c>
      <c r="E601" s="5" t="str">
        <f>IF(Tableau3[[#This Row],[Échéance (mois)]]="","",$H$8)</f>
        <v/>
      </c>
      <c r="F601" s="28" t="str">
        <f>IF(Tableau3[[#This Row],[Échéance (mois)]]="","",Tableau3[[#This Row],[Capital amorti]]*$C$8%/12)</f>
        <v/>
      </c>
      <c r="G601" s="31" t="str">
        <f>IF(Tableau3[[#This Row],[Échéance (mois)]]="","",Tableau3[[#This Row],[Mensualité]]-Tableau3[[#This Row],[Intérêt]])</f>
        <v/>
      </c>
      <c r="H601" s="32" t="str">
        <f>IF(Tableau3[[#This Row],[Échéance (mois)]]="","",Tableau3[[#This Row],[Capital amorti]]-Tableau3[[#This Row],[Capital]])</f>
        <v/>
      </c>
    </row>
    <row r="602" spans="2:8" ht="28.15" customHeight="1" x14ac:dyDescent="0.35">
      <c r="B602" s="29" t="str">
        <f t="shared" si="9"/>
        <v/>
      </c>
      <c r="C602" s="4" t="str">
        <f>IF(Tableau3[[#This Row],[Échéance (mois)]]="","",EOMONTH(C601,1))</f>
        <v/>
      </c>
      <c r="D602" s="30" t="str">
        <f>IF(Tableau3[[#This Row],[Échéance (mois)]]="","",H601)</f>
        <v/>
      </c>
      <c r="E602" s="5" t="str">
        <f>IF(Tableau3[[#This Row],[Échéance (mois)]]="","",$H$8)</f>
        <v/>
      </c>
      <c r="F602" s="28" t="str">
        <f>IF(Tableau3[[#This Row],[Échéance (mois)]]="","",Tableau3[[#This Row],[Capital amorti]]*$C$8%/12)</f>
        <v/>
      </c>
      <c r="G602" s="31" t="str">
        <f>IF(Tableau3[[#This Row],[Échéance (mois)]]="","",Tableau3[[#This Row],[Mensualité]]-Tableau3[[#This Row],[Intérêt]])</f>
        <v/>
      </c>
      <c r="H602" s="32" t="str">
        <f>IF(Tableau3[[#This Row],[Échéance (mois)]]="","",Tableau3[[#This Row],[Capital amorti]]-Tableau3[[#This Row],[Capital]])</f>
        <v/>
      </c>
    </row>
    <row r="603" spans="2:8" ht="28.15" customHeight="1" x14ac:dyDescent="0.35">
      <c r="B603" s="29" t="str">
        <f t="shared" si="9"/>
        <v/>
      </c>
      <c r="C603" s="4" t="str">
        <f>IF(Tableau3[[#This Row],[Échéance (mois)]]="","",EOMONTH(C602,1))</f>
        <v/>
      </c>
      <c r="D603" s="30" t="str">
        <f>IF(Tableau3[[#This Row],[Échéance (mois)]]="","",H602)</f>
        <v/>
      </c>
      <c r="E603" s="5" t="str">
        <f>IF(Tableau3[[#This Row],[Échéance (mois)]]="","",$H$8)</f>
        <v/>
      </c>
      <c r="F603" s="28" t="str">
        <f>IF(Tableau3[[#This Row],[Échéance (mois)]]="","",Tableau3[[#This Row],[Capital amorti]]*$C$8%/12)</f>
        <v/>
      </c>
      <c r="G603" s="31" t="str">
        <f>IF(Tableau3[[#This Row],[Échéance (mois)]]="","",Tableau3[[#This Row],[Mensualité]]-Tableau3[[#This Row],[Intérêt]])</f>
        <v/>
      </c>
      <c r="H603" s="32" t="str">
        <f>IF(Tableau3[[#This Row],[Échéance (mois)]]="","",Tableau3[[#This Row],[Capital amorti]]-Tableau3[[#This Row],[Capital]])</f>
        <v/>
      </c>
    </row>
    <row r="604" spans="2:8" ht="28.15" customHeight="1" x14ac:dyDescent="0.35">
      <c r="B604" s="29" t="str">
        <f t="shared" si="9"/>
        <v/>
      </c>
      <c r="C604" s="4" t="str">
        <f>IF(Tableau3[[#This Row],[Échéance (mois)]]="","",EOMONTH(C603,1))</f>
        <v/>
      </c>
      <c r="D604" s="30" t="str">
        <f>IF(Tableau3[[#This Row],[Échéance (mois)]]="","",H603)</f>
        <v/>
      </c>
      <c r="E604" s="5" t="str">
        <f>IF(Tableau3[[#This Row],[Échéance (mois)]]="","",$H$8)</f>
        <v/>
      </c>
      <c r="F604" s="28" t="str">
        <f>IF(Tableau3[[#This Row],[Échéance (mois)]]="","",Tableau3[[#This Row],[Capital amorti]]*$C$8%/12)</f>
        <v/>
      </c>
      <c r="G604" s="31" t="str">
        <f>IF(Tableau3[[#This Row],[Échéance (mois)]]="","",Tableau3[[#This Row],[Mensualité]]-Tableau3[[#This Row],[Intérêt]])</f>
        <v/>
      </c>
      <c r="H604" s="32" t="str">
        <f>IF(Tableau3[[#This Row],[Échéance (mois)]]="","",Tableau3[[#This Row],[Capital amorti]]-Tableau3[[#This Row],[Capital]])</f>
        <v/>
      </c>
    </row>
    <row r="605" spans="2:8" ht="28.15" customHeight="1" x14ac:dyDescent="0.35">
      <c r="B605" s="29" t="str">
        <f t="shared" si="9"/>
        <v/>
      </c>
      <c r="C605" s="4" t="str">
        <f>IF(Tableau3[[#This Row],[Échéance (mois)]]="","",EOMONTH(C604,1))</f>
        <v/>
      </c>
      <c r="D605" s="30" t="str">
        <f>IF(Tableau3[[#This Row],[Échéance (mois)]]="","",H604)</f>
        <v/>
      </c>
      <c r="E605" s="5" t="str">
        <f>IF(Tableau3[[#This Row],[Échéance (mois)]]="","",$H$8)</f>
        <v/>
      </c>
      <c r="F605" s="28" t="str">
        <f>IF(Tableau3[[#This Row],[Échéance (mois)]]="","",Tableau3[[#This Row],[Capital amorti]]*$C$8%/12)</f>
        <v/>
      </c>
      <c r="G605" s="31" t="str">
        <f>IF(Tableau3[[#This Row],[Échéance (mois)]]="","",Tableau3[[#This Row],[Mensualité]]-Tableau3[[#This Row],[Intérêt]])</f>
        <v/>
      </c>
      <c r="H605" s="32" t="str">
        <f>IF(Tableau3[[#This Row],[Échéance (mois)]]="","",Tableau3[[#This Row],[Capital amorti]]-Tableau3[[#This Row],[Capital]])</f>
        <v/>
      </c>
    </row>
    <row r="606" spans="2:8" ht="28.15" customHeight="1" x14ac:dyDescent="0.35">
      <c r="B606" s="29" t="str">
        <f t="shared" si="9"/>
        <v/>
      </c>
      <c r="C606" s="4" t="str">
        <f>IF(Tableau3[[#This Row],[Échéance (mois)]]="","",EOMONTH(C605,1))</f>
        <v/>
      </c>
      <c r="D606" s="30" t="str">
        <f>IF(Tableau3[[#This Row],[Échéance (mois)]]="","",H605)</f>
        <v/>
      </c>
      <c r="E606" s="5" t="str">
        <f>IF(Tableau3[[#This Row],[Échéance (mois)]]="","",$H$8)</f>
        <v/>
      </c>
      <c r="F606" s="28" t="str">
        <f>IF(Tableau3[[#This Row],[Échéance (mois)]]="","",Tableau3[[#This Row],[Capital amorti]]*$C$8%/12)</f>
        <v/>
      </c>
      <c r="G606" s="31" t="str">
        <f>IF(Tableau3[[#This Row],[Échéance (mois)]]="","",Tableau3[[#This Row],[Mensualité]]-Tableau3[[#This Row],[Intérêt]])</f>
        <v/>
      </c>
      <c r="H606" s="32" t="str">
        <f>IF(Tableau3[[#This Row],[Échéance (mois)]]="","",Tableau3[[#This Row],[Capital amorti]]-Tableau3[[#This Row],[Capital]])</f>
        <v/>
      </c>
    </row>
    <row r="607" spans="2:8" ht="28.15" customHeight="1" x14ac:dyDescent="0.35">
      <c r="B607" s="29" t="str">
        <f t="shared" si="9"/>
        <v/>
      </c>
      <c r="C607" s="4" t="str">
        <f>IF(Tableau3[[#This Row],[Échéance (mois)]]="","",EOMONTH(C606,1))</f>
        <v/>
      </c>
      <c r="D607" s="30" t="str">
        <f>IF(Tableau3[[#This Row],[Échéance (mois)]]="","",H606)</f>
        <v/>
      </c>
      <c r="E607" s="5" t="str">
        <f>IF(Tableau3[[#This Row],[Échéance (mois)]]="","",$H$8)</f>
        <v/>
      </c>
      <c r="F607" s="28" t="str">
        <f>IF(Tableau3[[#This Row],[Échéance (mois)]]="","",Tableau3[[#This Row],[Capital amorti]]*$C$8%/12)</f>
        <v/>
      </c>
      <c r="G607" s="31" t="str">
        <f>IF(Tableau3[[#This Row],[Échéance (mois)]]="","",Tableau3[[#This Row],[Mensualité]]-Tableau3[[#This Row],[Intérêt]])</f>
        <v/>
      </c>
      <c r="H607" s="32" t="str">
        <f>IF(Tableau3[[#This Row],[Échéance (mois)]]="","",Tableau3[[#This Row],[Capital amorti]]-Tableau3[[#This Row],[Capital]])</f>
        <v/>
      </c>
    </row>
    <row r="608" spans="2:8" ht="28.15" customHeight="1" x14ac:dyDescent="0.35">
      <c r="B608" s="29" t="str">
        <f t="shared" si="9"/>
        <v/>
      </c>
      <c r="C608" s="4" t="str">
        <f>IF(Tableau3[[#This Row],[Échéance (mois)]]="","",EOMONTH(C607,1))</f>
        <v/>
      </c>
      <c r="D608" s="30" t="str">
        <f>IF(Tableau3[[#This Row],[Échéance (mois)]]="","",H607)</f>
        <v/>
      </c>
      <c r="E608" s="5" t="str">
        <f>IF(Tableau3[[#This Row],[Échéance (mois)]]="","",$H$8)</f>
        <v/>
      </c>
      <c r="F608" s="28" t="str">
        <f>IF(Tableau3[[#This Row],[Échéance (mois)]]="","",Tableau3[[#This Row],[Capital amorti]]*$C$8%/12)</f>
        <v/>
      </c>
      <c r="G608" s="31" t="str">
        <f>IF(Tableau3[[#This Row],[Échéance (mois)]]="","",Tableau3[[#This Row],[Mensualité]]-Tableau3[[#This Row],[Intérêt]])</f>
        <v/>
      </c>
      <c r="H608" s="32" t="str">
        <f>IF(Tableau3[[#This Row],[Échéance (mois)]]="","",Tableau3[[#This Row],[Capital amorti]]-Tableau3[[#This Row],[Capital]])</f>
        <v/>
      </c>
    </row>
    <row r="609" spans="2:8" ht="28.15" customHeight="1" x14ac:dyDescent="0.35">
      <c r="B609" s="29" t="str">
        <f t="shared" si="9"/>
        <v/>
      </c>
      <c r="C609" s="4" t="str">
        <f>IF(Tableau3[[#This Row],[Échéance (mois)]]="","",EOMONTH(C608,1))</f>
        <v/>
      </c>
      <c r="D609" s="30" t="str">
        <f>IF(Tableau3[[#This Row],[Échéance (mois)]]="","",H608)</f>
        <v/>
      </c>
      <c r="E609" s="5" t="str">
        <f>IF(Tableau3[[#This Row],[Échéance (mois)]]="","",$H$8)</f>
        <v/>
      </c>
      <c r="F609" s="28" t="str">
        <f>IF(Tableau3[[#This Row],[Échéance (mois)]]="","",Tableau3[[#This Row],[Capital amorti]]*$C$8%/12)</f>
        <v/>
      </c>
      <c r="G609" s="31" t="str">
        <f>IF(Tableau3[[#This Row],[Échéance (mois)]]="","",Tableau3[[#This Row],[Mensualité]]-Tableau3[[#This Row],[Intérêt]])</f>
        <v/>
      </c>
      <c r="H609" s="32" t="str">
        <f>IF(Tableau3[[#This Row],[Échéance (mois)]]="","",Tableau3[[#This Row],[Capital amorti]]-Tableau3[[#This Row],[Capital]])</f>
        <v/>
      </c>
    </row>
    <row r="610" spans="2:8" ht="28.15" customHeight="1" x14ac:dyDescent="0.35">
      <c r="B610" s="29" t="str">
        <f t="shared" si="9"/>
        <v/>
      </c>
      <c r="C610" s="4" t="str">
        <f>IF(Tableau3[[#This Row],[Échéance (mois)]]="","",EOMONTH(C609,1))</f>
        <v/>
      </c>
      <c r="D610" s="30" t="str">
        <f>IF(Tableau3[[#This Row],[Échéance (mois)]]="","",H609)</f>
        <v/>
      </c>
      <c r="E610" s="5" t="str">
        <f>IF(Tableau3[[#This Row],[Échéance (mois)]]="","",$H$8)</f>
        <v/>
      </c>
      <c r="F610" s="28" t="str">
        <f>IF(Tableau3[[#This Row],[Échéance (mois)]]="","",Tableau3[[#This Row],[Capital amorti]]*$C$8%/12)</f>
        <v/>
      </c>
      <c r="G610" s="31" t="str">
        <f>IF(Tableau3[[#This Row],[Échéance (mois)]]="","",Tableau3[[#This Row],[Mensualité]]-Tableau3[[#This Row],[Intérêt]])</f>
        <v/>
      </c>
      <c r="H610" s="32" t="str">
        <f>IF(Tableau3[[#This Row],[Échéance (mois)]]="","",Tableau3[[#This Row],[Capital amorti]]-Tableau3[[#This Row],[Capital]])</f>
        <v/>
      </c>
    </row>
    <row r="611" spans="2:8" ht="28.15" customHeight="1" x14ac:dyDescent="0.35">
      <c r="B611" s="29" t="str">
        <f t="shared" si="9"/>
        <v/>
      </c>
      <c r="C611" s="4" t="str">
        <f>IF(Tableau3[[#This Row],[Échéance (mois)]]="","",EOMONTH(C610,1))</f>
        <v/>
      </c>
      <c r="D611" s="30" t="str">
        <f>IF(Tableau3[[#This Row],[Échéance (mois)]]="","",H610)</f>
        <v/>
      </c>
      <c r="E611" s="5" t="str">
        <f>IF(Tableau3[[#This Row],[Échéance (mois)]]="","",$H$8)</f>
        <v/>
      </c>
      <c r="F611" s="28" t="str">
        <f>IF(Tableau3[[#This Row],[Échéance (mois)]]="","",Tableau3[[#This Row],[Capital amorti]]*$C$8%/12)</f>
        <v/>
      </c>
      <c r="G611" s="31" t="str">
        <f>IF(Tableau3[[#This Row],[Échéance (mois)]]="","",Tableau3[[#This Row],[Mensualité]]-Tableau3[[#This Row],[Intérêt]])</f>
        <v/>
      </c>
      <c r="H611" s="32" t="str">
        <f>IF(Tableau3[[#This Row],[Échéance (mois)]]="","",Tableau3[[#This Row],[Capital amorti]]-Tableau3[[#This Row],[Capital]])</f>
        <v/>
      </c>
    </row>
    <row r="612" spans="2:8" ht="28.15" customHeight="1" x14ac:dyDescent="0.35">
      <c r="B612" s="29" t="str">
        <f t="shared" si="9"/>
        <v/>
      </c>
      <c r="C612" s="4" t="str">
        <f>IF(Tableau3[[#This Row],[Échéance (mois)]]="","",EOMONTH(C611,1))</f>
        <v/>
      </c>
      <c r="D612" s="30" t="str">
        <f>IF(Tableau3[[#This Row],[Échéance (mois)]]="","",H611)</f>
        <v/>
      </c>
      <c r="E612" s="5" t="str">
        <f>IF(Tableau3[[#This Row],[Échéance (mois)]]="","",$H$8)</f>
        <v/>
      </c>
      <c r="F612" s="28" t="str">
        <f>IF(Tableau3[[#This Row],[Échéance (mois)]]="","",Tableau3[[#This Row],[Capital amorti]]*$C$8%/12)</f>
        <v/>
      </c>
      <c r="G612" s="31" t="str">
        <f>IF(Tableau3[[#This Row],[Échéance (mois)]]="","",Tableau3[[#This Row],[Mensualité]]-Tableau3[[#This Row],[Intérêt]])</f>
        <v/>
      </c>
      <c r="H612" s="32" t="str">
        <f>IF(Tableau3[[#This Row],[Échéance (mois)]]="","",Tableau3[[#This Row],[Capital amorti]]-Tableau3[[#This Row],[Capital]])</f>
        <v/>
      </c>
    </row>
    <row r="613" spans="2:8" ht="28.15" customHeight="1" x14ac:dyDescent="0.35">
      <c r="B613" s="29" t="str">
        <f t="shared" si="9"/>
        <v/>
      </c>
      <c r="C613" s="4" t="str">
        <f>IF(Tableau3[[#This Row],[Échéance (mois)]]="","",EOMONTH(C612,1))</f>
        <v/>
      </c>
      <c r="D613" s="30" t="str">
        <f>IF(Tableau3[[#This Row],[Échéance (mois)]]="","",H612)</f>
        <v/>
      </c>
      <c r="E613" s="5" t="str">
        <f>IF(Tableau3[[#This Row],[Échéance (mois)]]="","",$H$8)</f>
        <v/>
      </c>
      <c r="F613" s="28" t="str">
        <f>IF(Tableau3[[#This Row],[Échéance (mois)]]="","",Tableau3[[#This Row],[Capital amorti]]*$C$8%/12)</f>
        <v/>
      </c>
      <c r="G613" s="31" t="str">
        <f>IF(Tableau3[[#This Row],[Échéance (mois)]]="","",Tableau3[[#This Row],[Mensualité]]-Tableau3[[#This Row],[Intérêt]])</f>
        <v/>
      </c>
      <c r="H613" s="32" t="str">
        <f>IF(Tableau3[[#This Row],[Échéance (mois)]]="","",Tableau3[[#This Row],[Capital amorti]]-Tableau3[[#This Row],[Capital]])</f>
        <v/>
      </c>
    </row>
    <row r="614" spans="2:8" ht="28.15" customHeight="1" x14ac:dyDescent="0.35">
      <c r="B614" s="29" t="str">
        <f t="shared" si="9"/>
        <v/>
      </c>
      <c r="C614" s="4" t="str">
        <f>IF(Tableau3[[#This Row],[Échéance (mois)]]="","",EOMONTH(C613,1))</f>
        <v/>
      </c>
      <c r="D614" s="30" t="str">
        <f>IF(Tableau3[[#This Row],[Échéance (mois)]]="","",H613)</f>
        <v/>
      </c>
      <c r="E614" s="5" t="str">
        <f>IF(Tableau3[[#This Row],[Échéance (mois)]]="","",$H$8)</f>
        <v/>
      </c>
      <c r="F614" s="28" t="str">
        <f>IF(Tableau3[[#This Row],[Échéance (mois)]]="","",Tableau3[[#This Row],[Capital amorti]]*$C$8%/12)</f>
        <v/>
      </c>
      <c r="G614" s="31" t="str">
        <f>IF(Tableau3[[#This Row],[Échéance (mois)]]="","",Tableau3[[#This Row],[Mensualité]]-Tableau3[[#This Row],[Intérêt]])</f>
        <v/>
      </c>
      <c r="H614" s="32" t="str">
        <f>IF(Tableau3[[#This Row],[Échéance (mois)]]="","",Tableau3[[#This Row],[Capital amorti]]-Tableau3[[#This Row],[Capital]])</f>
        <v/>
      </c>
    </row>
    <row r="615" spans="2:8" ht="28.15" customHeight="1" x14ac:dyDescent="0.35">
      <c r="B615" s="29" t="str">
        <f t="shared" si="9"/>
        <v/>
      </c>
      <c r="C615" s="4" t="str">
        <f>IF(Tableau3[[#This Row],[Échéance (mois)]]="","",EOMONTH(C614,1))</f>
        <v/>
      </c>
      <c r="D615" s="30" t="str">
        <f>IF(Tableau3[[#This Row],[Échéance (mois)]]="","",H614)</f>
        <v/>
      </c>
      <c r="E615" s="5" t="str">
        <f>IF(Tableau3[[#This Row],[Échéance (mois)]]="","",$H$8)</f>
        <v/>
      </c>
      <c r="F615" s="28" t="str">
        <f>IF(Tableau3[[#This Row],[Échéance (mois)]]="","",Tableau3[[#This Row],[Capital amorti]]*$C$8%/12)</f>
        <v/>
      </c>
      <c r="G615" s="31" t="str">
        <f>IF(Tableau3[[#This Row],[Échéance (mois)]]="","",Tableau3[[#This Row],[Mensualité]]-Tableau3[[#This Row],[Intérêt]])</f>
        <v/>
      </c>
      <c r="H615" s="32" t="str">
        <f>IF(Tableau3[[#This Row],[Échéance (mois)]]="","",Tableau3[[#This Row],[Capital amorti]]-Tableau3[[#This Row],[Capital]])</f>
        <v/>
      </c>
    </row>
    <row r="616" spans="2:8" ht="28.15" customHeight="1" x14ac:dyDescent="0.35">
      <c r="B616" s="29" t="str">
        <f t="shared" si="9"/>
        <v/>
      </c>
      <c r="C616" s="4" t="str">
        <f>IF(Tableau3[[#This Row],[Échéance (mois)]]="","",EOMONTH(C615,1))</f>
        <v/>
      </c>
      <c r="D616" s="30" t="str">
        <f>IF(Tableau3[[#This Row],[Échéance (mois)]]="","",H615)</f>
        <v/>
      </c>
      <c r="E616" s="5" t="str">
        <f>IF(Tableau3[[#This Row],[Échéance (mois)]]="","",$H$8)</f>
        <v/>
      </c>
      <c r="F616" s="28" t="str">
        <f>IF(Tableau3[[#This Row],[Échéance (mois)]]="","",Tableau3[[#This Row],[Capital amorti]]*$C$8%/12)</f>
        <v/>
      </c>
      <c r="G616" s="31" t="str">
        <f>IF(Tableau3[[#This Row],[Échéance (mois)]]="","",Tableau3[[#This Row],[Mensualité]]-Tableau3[[#This Row],[Intérêt]])</f>
        <v/>
      </c>
      <c r="H616" s="32" t="str">
        <f>IF(Tableau3[[#This Row],[Échéance (mois)]]="","",Tableau3[[#This Row],[Capital amorti]]-Tableau3[[#This Row],[Capital]])</f>
        <v/>
      </c>
    </row>
    <row r="617" spans="2:8" ht="28.15" customHeight="1" x14ac:dyDescent="0.35">
      <c r="B617" s="29" t="str">
        <f t="shared" si="9"/>
        <v/>
      </c>
      <c r="C617" s="4" t="str">
        <f>IF(Tableau3[[#This Row],[Échéance (mois)]]="","",EOMONTH(C616,1))</f>
        <v/>
      </c>
      <c r="D617" s="30" t="str">
        <f>IF(Tableau3[[#This Row],[Échéance (mois)]]="","",H616)</f>
        <v/>
      </c>
      <c r="E617" s="5" t="str">
        <f>IF(Tableau3[[#This Row],[Échéance (mois)]]="","",$H$8)</f>
        <v/>
      </c>
      <c r="F617" s="28" t="str">
        <f>IF(Tableau3[[#This Row],[Échéance (mois)]]="","",Tableau3[[#This Row],[Capital amorti]]*$C$8%/12)</f>
        <v/>
      </c>
      <c r="G617" s="31" t="str">
        <f>IF(Tableau3[[#This Row],[Échéance (mois)]]="","",Tableau3[[#This Row],[Mensualité]]-Tableau3[[#This Row],[Intérêt]])</f>
        <v/>
      </c>
      <c r="H617" s="32" t="str">
        <f>IF(Tableau3[[#This Row],[Échéance (mois)]]="","",Tableau3[[#This Row],[Capital amorti]]-Tableau3[[#This Row],[Capital]])</f>
        <v/>
      </c>
    </row>
    <row r="618" spans="2:8" ht="28.15" customHeight="1" x14ac:dyDescent="0.35">
      <c r="B618" s="29" t="str">
        <f t="shared" si="9"/>
        <v/>
      </c>
      <c r="C618" s="4" t="str">
        <f>IF(Tableau3[[#This Row],[Échéance (mois)]]="","",EOMONTH(C617,1))</f>
        <v/>
      </c>
      <c r="D618" s="30" t="str">
        <f>IF(Tableau3[[#This Row],[Échéance (mois)]]="","",H617)</f>
        <v/>
      </c>
      <c r="E618" s="5" t="str">
        <f>IF(Tableau3[[#This Row],[Échéance (mois)]]="","",$H$8)</f>
        <v/>
      </c>
      <c r="F618" s="28" t="str">
        <f>IF(Tableau3[[#This Row],[Échéance (mois)]]="","",Tableau3[[#This Row],[Capital amorti]]*$C$8%/12)</f>
        <v/>
      </c>
      <c r="G618" s="31" t="str">
        <f>IF(Tableau3[[#This Row],[Échéance (mois)]]="","",Tableau3[[#This Row],[Mensualité]]-Tableau3[[#This Row],[Intérêt]])</f>
        <v/>
      </c>
      <c r="H618" s="32" t="str">
        <f>IF(Tableau3[[#This Row],[Échéance (mois)]]="","",Tableau3[[#This Row],[Capital amorti]]-Tableau3[[#This Row],[Capital]])</f>
        <v/>
      </c>
    </row>
    <row r="619" spans="2:8" ht="28.15" customHeight="1" x14ac:dyDescent="0.35">
      <c r="B619" s="29" t="str">
        <f t="shared" si="9"/>
        <v/>
      </c>
      <c r="C619" s="4" t="str">
        <f>IF(Tableau3[[#This Row],[Échéance (mois)]]="","",EOMONTH(C618,1))</f>
        <v/>
      </c>
      <c r="D619" s="30" t="str">
        <f>IF(Tableau3[[#This Row],[Échéance (mois)]]="","",H618)</f>
        <v/>
      </c>
      <c r="E619" s="5" t="str">
        <f>IF(Tableau3[[#This Row],[Échéance (mois)]]="","",$H$8)</f>
        <v/>
      </c>
      <c r="F619" s="28" t="str">
        <f>IF(Tableau3[[#This Row],[Échéance (mois)]]="","",Tableau3[[#This Row],[Capital amorti]]*$C$8%/12)</f>
        <v/>
      </c>
      <c r="G619" s="31" t="str">
        <f>IF(Tableau3[[#This Row],[Échéance (mois)]]="","",Tableau3[[#This Row],[Mensualité]]-Tableau3[[#This Row],[Intérêt]])</f>
        <v/>
      </c>
      <c r="H619" s="32" t="str">
        <f>IF(Tableau3[[#This Row],[Échéance (mois)]]="","",Tableau3[[#This Row],[Capital amorti]]-Tableau3[[#This Row],[Capital]])</f>
        <v/>
      </c>
    </row>
    <row r="620" spans="2:8" ht="28.15" customHeight="1" x14ac:dyDescent="0.35">
      <c r="B620" s="29" t="str">
        <f t="shared" si="9"/>
        <v/>
      </c>
      <c r="C620" s="4" t="str">
        <f>IF(Tableau3[[#This Row],[Échéance (mois)]]="","",EOMONTH(C619,1))</f>
        <v/>
      </c>
      <c r="D620" s="30" t="str">
        <f>IF(Tableau3[[#This Row],[Échéance (mois)]]="","",H619)</f>
        <v/>
      </c>
      <c r="E620" s="5" t="str">
        <f>IF(Tableau3[[#This Row],[Échéance (mois)]]="","",$H$8)</f>
        <v/>
      </c>
      <c r="F620" s="28" t="str">
        <f>IF(Tableau3[[#This Row],[Échéance (mois)]]="","",Tableau3[[#This Row],[Capital amorti]]*$C$8%/12)</f>
        <v/>
      </c>
      <c r="G620" s="31" t="str">
        <f>IF(Tableau3[[#This Row],[Échéance (mois)]]="","",Tableau3[[#This Row],[Mensualité]]-Tableau3[[#This Row],[Intérêt]])</f>
        <v/>
      </c>
      <c r="H620" s="32" t="str">
        <f>IF(Tableau3[[#This Row],[Échéance (mois)]]="","",Tableau3[[#This Row],[Capital amorti]]-Tableau3[[#This Row],[Capital]])</f>
        <v/>
      </c>
    </row>
    <row r="621" spans="2:8" ht="28.15" customHeight="1" x14ac:dyDescent="0.35">
      <c r="B621" s="29" t="str">
        <f t="shared" si="9"/>
        <v/>
      </c>
      <c r="C621" s="4" t="str">
        <f>IF(Tableau3[[#This Row],[Échéance (mois)]]="","",EOMONTH(C620,1))</f>
        <v/>
      </c>
      <c r="D621" s="30" t="str">
        <f>IF(Tableau3[[#This Row],[Échéance (mois)]]="","",H620)</f>
        <v/>
      </c>
      <c r="E621" s="5" t="str">
        <f>IF(Tableau3[[#This Row],[Échéance (mois)]]="","",$H$8)</f>
        <v/>
      </c>
      <c r="F621" s="28" t="str">
        <f>IF(Tableau3[[#This Row],[Échéance (mois)]]="","",Tableau3[[#This Row],[Capital amorti]]*$C$8%/12)</f>
        <v/>
      </c>
      <c r="G621" s="31" t="str">
        <f>IF(Tableau3[[#This Row],[Échéance (mois)]]="","",Tableau3[[#This Row],[Mensualité]]-Tableau3[[#This Row],[Intérêt]])</f>
        <v/>
      </c>
      <c r="H621" s="32" t="str">
        <f>IF(Tableau3[[#This Row],[Échéance (mois)]]="","",Tableau3[[#This Row],[Capital amorti]]-Tableau3[[#This Row],[Capital]])</f>
        <v/>
      </c>
    </row>
    <row r="622" spans="2:8" ht="28.15" customHeight="1" x14ac:dyDescent="0.35">
      <c r="B622" s="29" t="str">
        <f t="shared" si="9"/>
        <v/>
      </c>
      <c r="C622" s="4" t="str">
        <f>IF(Tableau3[[#This Row],[Échéance (mois)]]="","",EOMONTH(C621,1))</f>
        <v/>
      </c>
      <c r="D622" s="30" t="str">
        <f>IF(Tableau3[[#This Row],[Échéance (mois)]]="","",H621)</f>
        <v/>
      </c>
      <c r="E622" s="5" t="str">
        <f>IF(Tableau3[[#This Row],[Échéance (mois)]]="","",$H$8)</f>
        <v/>
      </c>
      <c r="F622" s="28" t="str">
        <f>IF(Tableau3[[#This Row],[Échéance (mois)]]="","",Tableau3[[#This Row],[Capital amorti]]*$C$8%/12)</f>
        <v/>
      </c>
      <c r="G622" s="31" t="str">
        <f>IF(Tableau3[[#This Row],[Échéance (mois)]]="","",Tableau3[[#This Row],[Mensualité]]-Tableau3[[#This Row],[Intérêt]])</f>
        <v/>
      </c>
      <c r="H622" s="32" t="str">
        <f>IF(Tableau3[[#This Row],[Échéance (mois)]]="","",Tableau3[[#This Row],[Capital amorti]]-Tableau3[[#This Row],[Capital]])</f>
        <v/>
      </c>
    </row>
    <row r="623" spans="2:8" ht="28.15" customHeight="1" x14ac:dyDescent="0.35">
      <c r="B623" s="29" t="str">
        <f t="shared" si="9"/>
        <v/>
      </c>
      <c r="C623" s="4" t="str">
        <f>IF(Tableau3[[#This Row],[Échéance (mois)]]="","",EOMONTH(C622,1))</f>
        <v/>
      </c>
      <c r="D623" s="30" t="str">
        <f>IF(Tableau3[[#This Row],[Échéance (mois)]]="","",H622)</f>
        <v/>
      </c>
      <c r="E623" s="5" t="str">
        <f>IF(Tableau3[[#This Row],[Échéance (mois)]]="","",$H$8)</f>
        <v/>
      </c>
      <c r="F623" s="28" t="str">
        <f>IF(Tableau3[[#This Row],[Échéance (mois)]]="","",Tableau3[[#This Row],[Capital amorti]]*$C$8%/12)</f>
        <v/>
      </c>
      <c r="G623" s="31" t="str">
        <f>IF(Tableau3[[#This Row],[Échéance (mois)]]="","",Tableau3[[#This Row],[Mensualité]]-Tableau3[[#This Row],[Intérêt]])</f>
        <v/>
      </c>
      <c r="H623" s="32" t="str">
        <f>IF(Tableau3[[#This Row],[Échéance (mois)]]="","",Tableau3[[#This Row],[Capital amorti]]-Tableau3[[#This Row],[Capital]])</f>
        <v/>
      </c>
    </row>
    <row r="624" spans="2:8" ht="28.15" customHeight="1" x14ac:dyDescent="0.35">
      <c r="B624" s="29" t="str">
        <f t="shared" si="9"/>
        <v/>
      </c>
      <c r="C624" s="4" t="str">
        <f>IF(Tableau3[[#This Row],[Échéance (mois)]]="","",EOMONTH(C623,1))</f>
        <v/>
      </c>
      <c r="D624" s="30" t="str">
        <f>IF(Tableau3[[#This Row],[Échéance (mois)]]="","",H623)</f>
        <v/>
      </c>
      <c r="E624" s="5" t="str">
        <f>IF(Tableau3[[#This Row],[Échéance (mois)]]="","",$H$8)</f>
        <v/>
      </c>
      <c r="F624" s="28" t="str">
        <f>IF(Tableau3[[#This Row],[Échéance (mois)]]="","",Tableau3[[#This Row],[Capital amorti]]*$C$8%/12)</f>
        <v/>
      </c>
      <c r="G624" s="31" t="str">
        <f>IF(Tableau3[[#This Row],[Échéance (mois)]]="","",Tableau3[[#This Row],[Mensualité]]-Tableau3[[#This Row],[Intérêt]])</f>
        <v/>
      </c>
      <c r="H624" s="32" t="str">
        <f>IF(Tableau3[[#This Row],[Échéance (mois)]]="","",Tableau3[[#This Row],[Capital amorti]]-Tableau3[[#This Row],[Capital]])</f>
        <v/>
      </c>
    </row>
    <row r="625" spans="2:8" ht="28.15" customHeight="1" x14ac:dyDescent="0.35">
      <c r="B625" s="29" t="str">
        <f t="shared" si="9"/>
        <v/>
      </c>
      <c r="C625" s="4" t="str">
        <f>IF(Tableau3[[#This Row],[Échéance (mois)]]="","",EOMONTH(C624,1))</f>
        <v/>
      </c>
      <c r="D625" s="30" t="str">
        <f>IF(Tableau3[[#This Row],[Échéance (mois)]]="","",H624)</f>
        <v/>
      </c>
      <c r="E625" s="5" t="str">
        <f>IF(Tableau3[[#This Row],[Échéance (mois)]]="","",$H$8)</f>
        <v/>
      </c>
      <c r="F625" s="28" t="str">
        <f>IF(Tableau3[[#This Row],[Échéance (mois)]]="","",Tableau3[[#This Row],[Capital amorti]]*$C$8%/12)</f>
        <v/>
      </c>
      <c r="G625" s="31" t="str">
        <f>IF(Tableau3[[#This Row],[Échéance (mois)]]="","",Tableau3[[#This Row],[Mensualité]]-Tableau3[[#This Row],[Intérêt]])</f>
        <v/>
      </c>
      <c r="H625" s="32" t="str">
        <f>IF(Tableau3[[#This Row],[Échéance (mois)]]="","",Tableau3[[#This Row],[Capital amorti]]-Tableau3[[#This Row],[Capital]])</f>
        <v/>
      </c>
    </row>
    <row r="626" spans="2:8" ht="28.15" customHeight="1" x14ac:dyDescent="0.35">
      <c r="B626" s="29" t="str">
        <f t="shared" si="9"/>
        <v/>
      </c>
      <c r="C626" s="4" t="str">
        <f>IF(Tableau3[[#This Row],[Échéance (mois)]]="","",EOMONTH(C625,1))</f>
        <v/>
      </c>
      <c r="D626" s="30" t="str">
        <f>IF(Tableau3[[#This Row],[Échéance (mois)]]="","",H625)</f>
        <v/>
      </c>
      <c r="E626" s="5" t="str">
        <f>IF(Tableau3[[#This Row],[Échéance (mois)]]="","",$H$8)</f>
        <v/>
      </c>
      <c r="F626" s="28" t="str">
        <f>IF(Tableau3[[#This Row],[Échéance (mois)]]="","",Tableau3[[#This Row],[Capital amorti]]*$C$8%/12)</f>
        <v/>
      </c>
      <c r="G626" s="31" t="str">
        <f>IF(Tableau3[[#This Row],[Échéance (mois)]]="","",Tableau3[[#This Row],[Mensualité]]-Tableau3[[#This Row],[Intérêt]])</f>
        <v/>
      </c>
      <c r="H626" s="32" t="str">
        <f>IF(Tableau3[[#This Row],[Échéance (mois)]]="","",Tableau3[[#This Row],[Capital amorti]]-Tableau3[[#This Row],[Capital]])</f>
        <v/>
      </c>
    </row>
    <row r="627" spans="2:8" ht="28.15" customHeight="1" x14ac:dyDescent="0.35">
      <c r="B627" s="29" t="str">
        <f t="shared" si="9"/>
        <v/>
      </c>
      <c r="C627" s="4" t="str">
        <f>IF(Tableau3[[#This Row],[Échéance (mois)]]="","",EOMONTH(C626,1))</f>
        <v/>
      </c>
      <c r="D627" s="30" t="str">
        <f>IF(Tableau3[[#This Row],[Échéance (mois)]]="","",H626)</f>
        <v/>
      </c>
      <c r="E627" s="5" t="str">
        <f>IF(Tableau3[[#This Row],[Échéance (mois)]]="","",$H$8)</f>
        <v/>
      </c>
      <c r="F627" s="28" t="str">
        <f>IF(Tableau3[[#This Row],[Échéance (mois)]]="","",Tableau3[[#This Row],[Capital amorti]]*$C$8%/12)</f>
        <v/>
      </c>
      <c r="G627" s="31" t="str">
        <f>IF(Tableau3[[#This Row],[Échéance (mois)]]="","",Tableau3[[#This Row],[Mensualité]]-Tableau3[[#This Row],[Intérêt]])</f>
        <v/>
      </c>
      <c r="H627" s="32" t="str">
        <f>IF(Tableau3[[#This Row],[Échéance (mois)]]="","",Tableau3[[#This Row],[Capital amorti]]-Tableau3[[#This Row],[Capital]])</f>
        <v/>
      </c>
    </row>
    <row r="628" spans="2:8" ht="28.15" customHeight="1" x14ac:dyDescent="0.35">
      <c r="B628" s="29" t="str">
        <f t="shared" si="9"/>
        <v/>
      </c>
      <c r="C628" s="4" t="str">
        <f>IF(Tableau3[[#This Row],[Échéance (mois)]]="","",EOMONTH(C627,1))</f>
        <v/>
      </c>
      <c r="D628" s="30" t="str">
        <f>IF(Tableau3[[#This Row],[Échéance (mois)]]="","",H627)</f>
        <v/>
      </c>
      <c r="E628" s="5" t="str">
        <f>IF(Tableau3[[#This Row],[Échéance (mois)]]="","",$H$8)</f>
        <v/>
      </c>
      <c r="F628" s="28" t="str">
        <f>IF(Tableau3[[#This Row],[Échéance (mois)]]="","",Tableau3[[#This Row],[Capital amorti]]*$C$8%/12)</f>
        <v/>
      </c>
      <c r="G628" s="31" t="str">
        <f>IF(Tableau3[[#This Row],[Échéance (mois)]]="","",Tableau3[[#This Row],[Mensualité]]-Tableau3[[#This Row],[Intérêt]])</f>
        <v/>
      </c>
      <c r="H628" s="32" t="str">
        <f>IF(Tableau3[[#This Row],[Échéance (mois)]]="","",Tableau3[[#This Row],[Capital amorti]]-Tableau3[[#This Row],[Capital]])</f>
        <v/>
      </c>
    </row>
    <row r="629" spans="2:8" ht="28.15" customHeight="1" x14ac:dyDescent="0.35">
      <c r="B629" s="29" t="str">
        <f t="shared" si="9"/>
        <v/>
      </c>
      <c r="C629" s="4" t="str">
        <f>IF(Tableau3[[#This Row],[Échéance (mois)]]="","",EOMONTH(C628,1))</f>
        <v/>
      </c>
      <c r="D629" s="30" t="str">
        <f>IF(Tableau3[[#This Row],[Échéance (mois)]]="","",H628)</f>
        <v/>
      </c>
      <c r="E629" s="5" t="str">
        <f>IF(Tableau3[[#This Row],[Échéance (mois)]]="","",$H$8)</f>
        <v/>
      </c>
      <c r="F629" s="28" t="str">
        <f>IF(Tableau3[[#This Row],[Échéance (mois)]]="","",Tableau3[[#This Row],[Capital amorti]]*$C$8%/12)</f>
        <v/>
      </c>
      <c r="G629" s="31" t="str">
        <f>IF(Tableau3[[#This Row],[Échéance (mois)]]="","",Tableau3[[#This Row],[Mensualité]]-Tableau3[[#This Row],[Intérêt]])</f>
        <v/>
      </c>
      <c r="H629" s="32" t="str">
        <f>IF(Tableau3[[#This Row],[Échéance (mois)]]="","",Tableau3[[#This Row],[Capital amorti]]-Tableau3[[#This Row],[Capital]])</f>
        <v/>
      </c>
    </row>
    <row r="630" spans="2:8" ht="28.15" customHeight="1" x14ac:dyDescent="0.35">
      <c r="B630" s="29" t="str">
        <f t="shared" si="9"/>
        <v/>
      </c>
      <c r="C630" s="4" t="str">
        <f>IF(Tableau3[[#This Row],[Échéance (mois)]]="","",EOMONTH(C629,1))</f>
        <v/>
      </c>
      <c r="D630" s="30" t="str">
        <f>IF(Tableau3[[#This Row],[Échéance (mois)]]="","",H629)</f>
        <v/>
      </c>
      <c r="E630" s="5" t="str">
        <f>IF(Tableau3[[#This Row],[Échéance (mois)]]="","",$H$8)</f>
        <v/>
      </c>
      <c r="F630" s="28" t="str">
        <f>IF(Tableau3[[#This Row],[Échéance (mois)]]="","",Tableau3[[#This Row],[Capital amorti]]*$C$8%/12)</f>
        <v/>
      </c>
      <c r="G630" s="31" t="str">
        <f>IF(Tableau3[[#This Row],[Échéance (mois)]]="","",Tableau3[[#This Row],[Mensualité]]-Tableau3[[#This Row],[Intérêt]])</f>
        <v/>
      </c>
      <c r="H630" s="32" t="str">
        <f>IF(Tableau3[[#This Row],[Échéance (mois)]]="","",Tableau3[[#This Row],[Capital amorti]]-Tableau3[[#This Row],[Capital]])</f>
        <v/>
      </c>
    </row>
    <row r="631" spans="2:8" ht="28.15" customHeight="1" x14ac:dyDescent="0.35">
      <c r="B631" s="33" t="str">
        <f t="shared" si="9"/>
        <v/>
      </c>
      <c r="C631" s="4" t="str">
        <f>IF(Tableau3[[#This Row],[Échéance (mois)]]="","",EOMONTH(C630,1))</f>
        <v/>
      </c>
      <c r="D631" s="30" t="str">
        <f>IF(Tableau3[[#This Row],[Échéance (mois)]]="","",H630)</f>
        <v/>
      </c>
      <c r="E631" s="5" t="str">
        <f>IF(Tableau3[[#This Row],[Échéance (mois)]]="","",$H$8)</f>
        <v/>
      </c>
      <c r="F631" s="28" t="str">
        <f>IF(Tableau3[[#This Row],[Échéance (mois)]]="","",Tableau3[[#This Row],[Capital amorti]]*$C$8%/12)</f>
        <v/>
      </c>
      <c r="G631" s="31" t="str">
        <f>IF(Tableau3[[#This Row],[Échéance (mois)]]="","",Tableau3[[#This Row],[Mensualité]]-Tableau3[[#This Row],[Intérêt]])</f>
        <v/>
      </c>
      <c r="H631" s="32" t="str">
        <f>IF(Tableau3[[#This Row],[Échéance (mois)]]="","",Tableau3[[#This Row],[Capital amorti]]-Tableau3[[#This Row],[Capital]])</f>
        <v/>
      </c>
    </row>
    <row r="632" spans="2:8" ht="28.15" customHeight="1" x14ac:dyDescent="0.35">
      <c r="B632" s="33" t="str">
        <f t="shared" si="9"/>
        <v/>
      </c>
      <c r="C632" s="4" t="str">
        <f>IF(Tableau3[[#This Row],[Échéance (mois)]]="","",EOMONTH(C631,1))</f>
        <v/>
      </c>
      <c r="D632" s="30" t="str">
        <f>IF(Tableau3[[#This Row],[Échéance (mois)]]="","",H631)</f>
        <v/>
      </c>
      <c r="E632" s="5" t="str">
        <f>IF(Tableau3[[#This Row],[Échéance (mois)]]="","",$H$8)</f>
        <v/>
      </c>
      <c r="F632" s="28" t="str">
        <f>IF(Tableau3[[#This Row],[Échéance (mois)]]="","",Tableau3[[#This Row],[Capital amorti]]*$C$8%/12)</f>
        <v/>
      </c>
      <c r="G632" s="31" t="str">
        <f>IF(Tableau3[[#This Row],[Échéance (mois)]]="","",Tableau3[[#This Row],[Mensualité]]-Tableau3[[#This Row],[Intérêt]])</f>
        <v/>
      </c>
      <c r="H632" s="32" t="str">
        <f>IF(Tableau3[[#This Row],[Échéance (mois)]]="","",Tableau3[[#This Row],[Capital amorti]]-Tableau3[[#This Row],[Capital]])</f>
        <v/>
      </c>
    </row>
    <row r="633" spans="2:8" ht="28.15" customHeight="1" x14ac:dyDescent="0.35">
      <c r="B633" s="33" t="str">
        <f t="shared" si="9"/>
        <v/>
      </c>
      <c r="C633" s="4" t="str">
        <f>IF(Tableau3[[#This Row],[Échéance (mois)]]="","",EOMONTH(C632,1))</f>
        <v/>
      </c>
      <c r="D633" s="30" t="str">
        <f>IF(Tableau3[[#This Row],[Échéance (mois)]]="","",H632)</f>
        <v/>
      </c>
      <c r="E633" s="5" t="str">
        <f>IF(Tableau3[[#This Row],[Échéance (mois)]]="","",$H$8)</f>
        <v/>
      </c>
      <c r="F633" s="28" t="str">
        <f>IF(Tableau3[[#This Row],[Échéance (mois)]]="","",Tableau3[[#This Row],[Capital amorti]]*$C$8%/12)</f>
        <v/>
      </c>
      <c r="G633" s="31" t="str">
        <f>IF(Tableau3[[#This Row],[Échéance (mois)]]="","",Tableau3[[#This Row],[Mensualité]]-Tableau3[[#This Row],[Intérêt]])</f>
        <v/>
      </c>
      <c r="H633" s="32" t="str">
        <f>IF(Tableau3[[#This Row],[Échéance (mois)]]="","",Tableau3[[#This Row],[Capital amorti]]-Tableau3[[#This Row],[Capital]])</f>
        <v/>
      </c>
    </row>
    <row r="634" spans="2:8" ht="28.15" customHeight="1" x14ac:dyDescent="0.35">
      <c r="B634" s="33" t="str">
        <f t="shared" si="9"/>
        <v/>
      </c>
      <c r="C634" s="4" t="str">
        <f>IF(Tableau3[[#This Row],[Échéance (mois)]]="","",EOMONTH(C633,1))</f>
        <v/>
      </c>
      <c r="D634" s="30" t="str">
        <f>IF(Tableau3[[#This Row],[Échéance (mois)]]="","",H633)</f>
        <v/>
      </c>
      <c r="E634" s="5" t="str">
        <f>IF(Tableau3[[#This Row],[Échéance (mois)]]="","",$H$8)</f>
        <v/>
      </c>
      <c r="F634" s="28" t="str">
        <f>IF(Tableau3[[#This Row],[Échéance (mois)]]="","",Tableau3[[#This Row],[Capital amorti]]*$C$8%/12)</f>
        <v/>
      </c>
      <c r="G634" s="31" t="str">
        <f>IF(Tableau3[[#This Row],[Échéance (mois)]]="","",Tableau3[[#This Row],[Mensualité]]-Tableau3[[#This Row],[Intérêt]])</f>
        <v/>
      </c>
      <c r="H634" s="32" t="str">
        <f>IF(Tableau3[[#This Row],[Échéance (mois)]]="","",Tableau3[[#This Row],[Capital amorti]]-Tableau3[[#This Row],[Capital]])</f>
        <v/>
      </c>
    </row>
    <row r="635" spans="2:8" ht="28.15" customHeight="1" x14ac:dyDescent="0.35">
      <c r="B635" s="33" t="str">
        <f t="shared" si="9"/>
        <v/>
      </c>
      <c r="C635" s="4" t="str">
        <f>IF(Tableau3[[#This Row],[Échéance (mois)]]="","",EOMONTH(C634,1))</f>
        <v/>
      </c>
      <c r="D635" s="30" t="str">
        <f>IF(Tableau3[[#This Row],[Échéance (mois)]]="","",H634)</f>
        <v/>
      </c>
      <c r="E635" s="5" t="str">
        <f>IF(Tableau3[[#This Row],[Échéance (mois)]]="","",$H$8)</f>
        <v/>
      </c>
      <c r="F635" s="28" t="str">
        <f>IF(Tableau3[[#This Row],[Échéance (mois)]]="","",Tableau3[[#This Row],[Capital amorti]]*$C$8%/12)</f>
        <v/>
      </c>
      <c r="G635" s="31" t="str">
        <f>IF(Tableau3[[#This Row],[Échéance (mois)]]="","",Tableau3[[#This Row],[Mensualité]]-Tableau3[[#This Row],[Intérêt]])</f>
        <v/>
      </c>
      <c r="H635" s="32" t="str">
        <f>IF(Tableau3[[#This Row],[Échéance (mois)]]="","",Tableau3[[#This Row],[Capital amorti]]-Tableau3[[#This Row],[Capital]])</f>
        <v/>
      </c>
    </row>
    <row r="636" spans="2:8" ht="28.15" customHeight="1" x14ac:dyDescent="0.35">
      <c r="B636" s="33" t="str">
        <f t="shared" si="9"/>
        <v/>
      </c>
      <c r="C636" s="4" t="str">
        <f>IF(Tableau3[[#This Row],[Échéance (mois)]]="","",EOMONTH(C635,1))</f>
        <v/>
      </c>
      <c r="D636" s="30" t="str">
        <f>IF(Tableau3[[#This Row],[Échéance (mois)]]="","",H635)</f>
        <v/>
      </c>
      <c r="E636" s="5" t="str">
        <f>IF(Tableau3[[#This Row],[Échéance (mois)]]="","",$H$8)</f>
        <v/>
      </c>
      <c r="F636" s="28" t="str">
        <f>IF(Tableau3[[#This Row],[Échéance (mois)]]="","",Tableau3[[#This Row],[Capital amorti]]*$C$8%/12)</f>
        <v/>
      </c>
      <c r="G636" s="31" t="str">
        <f>IF(Tableau3[[#This Row],[Échéance (mois)]]="","",Tableau3[[#This Row],[Mensualité]]-Tableau3[[#This Row],[Intérêt]])</f>
        <v/>
      </c>
      <c r="H636" s="32" t="str">
        <f>IF(Tableau3[[#This Row],[Échéance (mois)]]="","",Tableau3[[#This Row],[Capital amorti]]-Tableau3[[#This Row],[Capital]])</f>
        <v/>
      </c>
    </row>
    <row r="637" spans="2:8" ht="28.15" customHeight="1" x14ac:dyDescent="0.35">
      <c r="B637" s="33" t="str">
        <f t="shared" si="9"/>
        <v/>
      </c>
      <c r="C637" s="4" t="str">
        <f>IF(Tableau3[[#This Row],[Échéance (mois)]]="","",EOMONTH(C636,1))</f>
        <v/>
      </c>
      <c r="D637" s="30" t="str">
        <f>IF(Tableau3[[#This Row],[Échéance (mois)]]="","",H636)</f>
        <v/>
      </c>
      <c r="E637" s="5" t="str">
        <f>IF(Tableau3[[#This Row],[Échéance (mois)]]="","",$H$8)</f>
        <v/>
      </c>
      <c r="F637" s="28" t="str">
        <f>IF(Tableau3[[#This Row],[Échéance (mois)]]="","",Tableau3[[#This Row],[Capital amorti]]*$C$8%/12)</f>
        <v/>
      </c>
      <c r="G637" s="31" t="str">
        <f>IF(Tableau3[[#This Row],[Échéance (mois)]]="","",Tableau3[[#This Row],[Mensualité]]-Tableau3[[#This Row],[Intérêt]])</f>
        <v/>
      </c>
      <c r="H637" s="32" t="str">
        <f>IF(Tableau3[[#This Row],[Échéance (mois)]]="","",Tableau3[[#This Row],[Capital amorti]]-Tableau3[[#This Row],[Capital]])</f>
        <v/>
      </c>
    </row>
    <row r="638" spans="2:8" ht="28.15" customHeight="1" x14ac:dyDescent="0.35">
      <c r="B638" s="33" t="str">
        <f t="shared" si="9"/>
        <v/>
      </c>
      <c r="C638" s="4" t="str">
        <f>IF(Tableau3[[#This Row],[Échéance (mois)]]="","",EOMONTH(C637,1))</f>
        <v/>
      </c>
      <c r="D638" s="30" t="str">
        <f>IF(Tableau3[[#This Row],[Échéance (mois)]]="","",H637)</f>
        <v/>
      </c>
      <c r="E638" s="5" t="str">
        <f>IF(Tableau3[[#This Row],[Échéance (mois)]]="","",$H$8)</f>
        <v/>
      </c>
      <c r="F638" s="28" t="str">
        <f>IF(Tableau3[[#This Row],[Échéance (mois)]]="","",Tableau3[[#This Row],[Capital amorti]]*$C$8%/12)</f>
        <v/>
      </c>
      <c r="G638" s="31" t="str">
        <f>IF(Tableau3[[#This Row],[Échéance (mois)]]="","",Tableau3[[#This Row],[Mensualité]]-Tableau3[[#This Row],[Intérêt]])</f>
        <v/>
      </c>
      <c r="H638" s="32" t="str">
        <f>IF(Tableau3[[#This Row],[Échéance (mois)]]="","",Tableau3[[#This Row],[Capital amorti]]-Tableau3[[#This Row],[Capital]])</f>
        <v/>
      </c>
    </row>
    <row r="639" spans="2:8" ht="28.15" customHeight="1" x14ac:dyDescent="0.35">
      <c r="B639" s="33" t="str">
        <f t="shared" si="9"/>
        <v/>
      </c>
      <c r="C639" s="4" t="str">
        <f>IF(Tableau3[[#This Row],[Échéance (mois)]]="","",EOMONTH(C638,1))</f>
        <v/>
      </c>
      <c r="D639" s="30" t="str">
        <f>IF(Tableau3[[#This Row],[Échéance (mois)]]="","",H638)</f>
        <v/>
      </c>
      <c r="E639" s="5" t="str">
        <f>IF(Tableau3[[#This Row],[Échéance (mois)]]="","",$H$8)</f>
        <v/>
      </c>
      <c r="F639" s="28" t="str">
        <f>IF(Tableau3[[#This Row],[Échéance (mois)]]="","",Tableau3[[#This Row],[Capital amorti]]*$C$8%/12)</f>
        <v/>
      </c>
      <c r="G639" s="31" t="str">
        <f>IF(Tableau3[[#This Row],[Échéance (mois)]]="","",Tableau3[[#This Row],[Mensualité]]-Tableau3[[#This Row],[Intérêt]])</f>
        <v/>
      </c>
      <c r="H639" s="32" t="str">
        <f>IF(Tableau3[[#This Row],[Échéance (mois)]]="","",Tableau3[[#This Row],[Capital amorti]]-Tableau3[[#This Row],[Capital]])</f>
        <v/>
      </c>
    </row>
    <row r="640" spans="2:8" ht="28.15" customHeight="1" x14ac:dyDescent="0.35">
      <c r="B640" s="33" t="str">
        <f t="shared" si="9"/>
        <v/>
      </c>
      <c r="C640" s="4" t="str">
        <f>IF(Tableau3[[#This Row],[Échéance (mois)]]="","",EOMONTH(C639,1))</f>
        <v/>
      </c>
      <c r="D640" s="30" t="str">
        <f>IF(Tableau3[[#This Row],[Échéance (mois)]]="","",H639)</f>
        <v/>
      </c>
      <c r="E640" s="5" t="str">
        <f>IF(Tableau3[[#This Row],[Échéance (mois)]]="","",$H$8)</f>
        <v/>
      </c>
      <c r="F640" s="28" t="str">
        <f>IF(Tableau3[[#This Row],[Échéance (mois)]]="","",Tableau3[[#This Row],[Capital amorti]]*$C$8%/12)</f>
        <v/>
      </c>
      <c r="G640" s="31" t="str">
        <f>IF(Tableau3[[#This Row],[Échéance (mois)]]="","",Tableau3[[#This Row],[Mensualité]]-Tableau3[[#This Row],[Intérêt]])</f>
        <v/>
      </c>
      <c r="H640" s="32" t="str">
        <f>IF(Tableau3[[#This Row],[Échéance (mois)]]="","",Tableau3[[#This Row],[Capital amorti]]-Tableau3[[#This Row],[Capital]])</f>
        <v/>
      </c>
    </row>
    <row r="641" spans="2:8" ht="28.15" customHeight="1" x14ac:dyDescent="0.35">
      <c r="B641" s="33" t="str">
        <f t="shared" si="9"/>
        <v/>
      </c>
      <c r="C641" s="4" t="str">
        <f>IF(Tableau3[[#This Row],[Échéance (mois)]]="","",EOMONTH(C640,1))</f>
        <v/>
      </c>
      <c r="D641" s="30" t="str">
        <f>IF(Tableau3[[#This Row],[Échéance (mois)]]="","",H640)</f>
        <v/>
      </c>
      <c r="E641" s="5" t="str">
        <f>IF(Tableau3[[#This Row],[Échéance (mois)]]="","",$H$8)</f>
        <v/>
      </c>
      <c r="F641" s="28" t="str">
        <f>IF(Tableau3[[#This Row],[Échéance (mois)]]="","",Tableau3[[#This Row],[Capital amorti]]*$C$8%/12)</f>
        <v/>
      </c>
      <c r="G641" s="31" t="str">
        <f>IF(Tableau3[[#This Row],[Échéance (mois)]]="","",Tableau3[[#This Row],[Mensualité]]-Tableau3[[#This Row],[Intérêt]])</f>
        <v/>
      </c>
      <c r="H641" s="32" t="str">
        <f>IF(Tableau3[[#This Row],[Échéance (mois)]]="","",Tableau3[[#This Row],[Capital amorti]]-Tableau3[[#This Row],[Capital]])</f>
        <v/>
      </c>
    </row>
    <row r="642" spans="2:8" ht="28.15" customHeight="1" x14ac:dyDescent="0.35">
      <c r="B642" s="33" t="str">
        <f t="shared" si="9"/>
        <v/>
      </c>
      <c r="C642" s="4" t="str">
        <f>IF(Tableau3[[#This Row],[Échéance (mois)]]="","",EOMONTH(C641,1))</f>
        <v/>
      </c>
      <c r="D642" s="30" t="str">
        <f>IF(Tableau3[[#This Row],[Échéance (mois)]]="","",H641)</f>
        <v/>
      </c>
      <c r="E642" s="5" t="str">
        <f>IF(Tableau3[[#This Row],[Échéance (mois)]]="","",$H$8)</f>
        <v/>
      </c>
      <c r="F642" s="28" t="str">
        <f>IF(Tableau3[[#This Row],[Échéance (mois)]]="","",Tableau3[[#This Row],[Capital amorti]]*$C$8%/12)</f>
        <v/>
      </c>
      <c r="G642" s="31" t="str">
        <f>IF(Tableau3[[#This Row],[Échéance (mois)]]="","",Tableau3[[#This Row],[Mensualité]]-Tableau3[[#This Row],[Intérêt]])</f>
        <v/>
      </c>
      <c r="H642" s="32" t="str">
        <f>IF(Tableau3[[#This Row],[Échéance (mois)]]="","",Tableau3[[#This Row],[Capital amorti]]-Tableau3[[#This Row],[Capital]])</f>
        <v/>
      </c>
    </row>
    <row r="643" spans="2:8" ht="28.15" customHeight="1" x14ac:dyDescent="0.35">
      <c r="B643" s="33" t="str">
        <f t="shared" si="9"/>
        <v/>
      </c>
      <c r="C643" s="4" t="str">
        <f>IF(Tableau3[[#This Row],[Échéance (mois)]]="","",EOMONTH(C642,1))</f>
        <v/>
      </c>
      <c r="D643" s="30" t="str">
        <f>IF(Tableau3[[#This Row],[Échéance (mois)]]="","",H642)</f>
        <v/>
      </c>
      <c r="E643" s="5" t="str">
        <f>IF(Tableau3[[#This Row],[Échéance (mois)]]="","",$H$8)</f>
        <v/>
      </c>
      <c r="F643" s="28" t="str">
        <f>IF(Tableau3[[#This Row],[Échéance (mois)]]="","",Tableau3[[#This Row],[Capital amorti]]*$C$8%/12)</f>
        <v/>
      </c>
      <c r="G643" s="31" t="str">
        <f>IF(Tableau3[[#This Row],[Échéance (mois)]]="","",Tableau3[[#This Row],[Mensualité]]-Tableau3[[#This Row],[Intérêt]])</f>
        <v/>
      </c>
      <c r="H643" s="32" t="str">
        <f>IF(Tableau3[[#This Row],[Échéance (mois)]]="","",Tableau3[[#This Row],[Capital amorti]]-Tableau3[[#This Row],[Capital]])</f>
        <v/>
      </c>
    </row>
    <row r="644" spans="2:8" ht="28.15" customHeight="1" x14ac:dyDescent="0.35">
      <c r="B644" s="33" t="str">
        <f t="shared" si="9"/>
        <v/>
      </c>
      <c r="C644" s="4" t="str">
        <f>IF(Tableau3[[#This Row],[Échéance (mois)]]="","",EOMONTH(C643,1))</f>
        <v/>
      </c>
      <c r="D644" s="30" t="str">
        <f>IF(Tableau3[[#This Row],[Échéance (mois)]]="","",H643)</f>
        <v/>
      </c>
      <c r="E644" s="5" t="str">
        <f>IF(Tableau3[[#This Row],[Échéance (mois)]]="","",$H$8)</f>
        <v/>
      </c>
      <c r="F644" s="28" t="str">
        <f>IF(Tableau3[[#This Row],[Échéance (mois)]]="","",Tableau3[[#This Row],[Capital amorti]]*$C$8%/12)</f>
        <v/>
      </c>
      <c r="G644" s="31" t="str">
        <f>IF(Tableau3[[#This Row],[Échéance (mois)]]="","",Tableau3[[#This Row],[Mensualité]]-Tableau3[[#This Row],[Intérêt]])</f>
        <v/>
      </c>
      <c r="H644" s="32" t="str">
        <f>IF(Tableau3[[#This Row],[Échéance (mois)]]="","",Tableau3[[#This Row],[Capital amorti]]-Tableau3[[#This Row],[Capital]])</f>
        <v/>
      </c>
    </row>
    <row r="645" spans="2:8" ht="28.15" customHeight="1" x14ac:dyDescent="0.35">
      <c r="B645" s="33" t="str">
        <f t="shared" si="9"/>
        <v/>
      </c>
      <c r="C645" s="4" t="str">
        <f>IF(Tableau3[[#This Row],[Échéance (mois)]]="","",EOMONTH(C644,1))</f>
        <v/>
      </c>
      <c r="D645" s="30" t="str">
        <f>IF(Tableau3[[#This Row],[Échéance (mois)]]="","",H644)</f>
        <v/>
      </c>
      <c r="E645" s="5" t="str">
        <f>IF(Tableau3[[#This Row],[Échéance (mois)]]="","",$H$8)</f>
        <v/>
      </c>
      <c r="F645" s="28" t="str">
        <f>IF(Tableau3[[#This Row],[Échéance (mois)]]="","",Tableau3[[#This Row],[Capital amorti]]*$C$8%/12)</f>
        <v/>
      </c>
      <c r="G645" s="31" t="str">
        <f>IF(Tableau3[[#This Row],[Échéance (mois)]]="","",Tableau3[[#This Row],[Mensualité]]-Tableau3[[#This Row],[Intérêt]])</f>
        <v/>
      </c>
      <c r="H645" s="32" t="str">
        <f>IF(Tableau3[[#This Row],[Échéance (mois)]]="","",Tableau3[[#This Row],[Capital amorti]]-Tableau3[[#This Row],[Capital]])</f>
        <v/>
      </c>
    </row>
    <row r="646" spans="2:8" ht="28.15" customHeight="1" x14ac:dyDescent="0.35">
      <c r="B646" s="33" t="str">
        <f t="shared" si="9"/>
        <v/>
      </c>
      <c r="C646" s="4" t="str">
        <f>IF(Tableau3[[#This Row],[Échéance (mois)]]="","",EOMONTH(C645,1))</f>
        <v/>
      </c>
      <c r="D646" s="30" t="str">
        <f>IF(Tableau3[[#This Row],[Échéance (mois)]]="","",H645)</f>
        <v/>
      </c>
      <c r="E646" s="5" t="str">
        <f>IF(Tableau3[[#This Row],[Échéance (mois)]]="","",$H$8)</f>
        <v/>
      </c>
      <c r="F646" s="28" t="str">
        <f>IF(Tableau3[[#This Row],[Échéance (mois)]]="","",Tableau3[[#This Row],[Capital amorti]]*$C$8%/12)</f>
        <v/>
      </c>
      <c r="G646" s="31" t="str">
        <f>IF(Tableau3[[#This Row],[Échéance (mois)]]="","",Tableau3[[#This Row],[Mensualité]]-Tableau3[[#This Row],[Intérêt]])</f>
        <v/>
      </c>
      <c r="H646" s="32" t="str">
        <f>IF(Tableau3[[#This Row],[Échéance (mois)]]="","",Tableau3[[#This Row],[Capital amorti]]-Tableau3[[#This Row],[Capital]])</f>
        <v/>
      </c>
    </row>
    <row r="647" spans="2:8" ht="28.15" customHeight="1" x14ac:dyDescent="0.35">
      <c r="B647" s="33" t="str">
        <f t="shared" si="9"/>
        <v/>
      </c>
      <c r="C647" s="4" t="str">
        <f>IF(Tableau3[[#This Row],[Échéance (mois)]]="","",EOMONTH(C646,1))</f>
        <v/>
      </c>
      <c r="D647" s="30" t="str">
        <f>IF(Tableau3[[#This Row],[Échéance (mois)]]="","",H646)</f>
        <v/>
      </c>
      <c r="E647" s="5" t="str">
        <f>IF(Tableau3[[#This Row],[Échéance (mois)]]="","",$H$8)</f>
        <v/>
      </c>
      <c r="F647" s="28" t="str">
        <f>IF(Tableau3[[#This Row],[Échéance (mois)]]="","",Tableau3[[#This Row],[Capital amorti]]*$C$8%/12)</f>
        <v/>
      </c>
      <c r="G647" s="31" t="str">
        <f>IF(Tableau3[[#This Row],[Échéance (mois)]]="","",Tableau3[[#This Row],[Mensualité]]-Tableau3[[#This Row],[Intérêt]])</f>
        <v/>
      </c>
      <c r="H647" s="32" t="str">
        <f>IF(Tableau3[[#This Row],[Échéance (mois)]]="","",Tableau3[[#This Row],[Capital amorti]]-Tableau3[[#This Row],[Capital]])</f>
        <v/>
      </c>
    </row>
    <row r="648" spans="2:8" ht="28.15" customHeight="1" x14ac:dyDescent="0.35">
      <c r="B648" s="33" t="str">
        <f t="shared" si="9"/>
        <v/>
      </c>
      <c r="C648" s="4" t="str">
        <f>IF(Tableau3[[#This Row],[Échéance (mois)]]="","",EOMONTH(C647,1))</f>
        <v/>
      </c>
      <c r="D648" s="30" t="str">
        <f>IF(Tableau3[[#This Row],[Échéance (mois)]]="","",H647)</f>
        <v/>
      </c>
      <c r="E648" s="5" t="str">
        <f>IF(Tableau3[[#This Row],[Échéance (mois)]]="","",$H$8)</f>
        <v/>
      </c>
      <c r="F648" s="28" t="str">
        <f>IF(Tableau3[[#This Row],[Échéance (mois)]]="","",Tableau3[[#This Row],[Capital amorti]]*$C$8%/12)</f>
        <v/>
      </c>
      <c r="G648" s="31" t="str">
        <f>IF(Tableau3[[#This Row],[Échéance (mois)]]="","",Tableau3[[#This Row],[Mensualité]]-Tableau3[[#This Row],[Intérêt]])</f>
        <v/>
      </c>
      <c r="H648" s="32" t="str">
        <f>IF(Tableau3[[#This Row],[Échéance (mois)]]="","",Tableau3[[#This Row],[Capital amorti]]-Tableau3[[#This Row],[Capital]])</f>
        <v/>
      </c>
    </row>
    <row r="649" spans="2:8" ht="28.15" customHeight="1" x14ac:dyDescent="0.35">
      <c r="B649" s="33" t="str">
        <f t="shared" si="9"/>
        <v/>
      </c>
      <c r="C649" s="4" t="str">
        <f>IF(Tableau3[[#This Row],[Échéance (mois)]]="","",EOMONTH(C648,1))</f>
        <v/>
      </c>
      <c r="D649" s="30" t="str">
        <f>IF(Tableau3[[#This Row],[Échéance (mois)]]="","",H648)</f>
        <v/>
      </c>
      <c r="E649" s="5" t="str">
        <f>IF(Tableau3[[#This Row],[Échéance (mois)]]="","",$H$8)</f>
        <v/>
      </c>
      <c r="F649" s="28" t="str">
        <f>IF(Tableau3[[#This Row],[Échéance (mois)]]="","",Tableau3[[#This Row],[Capital amorti]]*$C$8%/12)</f>
        <v/>
      </c>
      <c r="G649" s="31" t="str">
        <f>IF(Tableau3[[#This Row],[Échéance (mois)]]="","",Tableau3[[#This Row],[Mensualité]]-Tableau3[[#This Row],[Intérêt]])</f>
        <v/>
      </c>
      <c r="H649" s="32" t="str">
        <f>IF(Tableau3[[#This Row],[Échéance (mois)]]="","",Tableau3[[#This Row],[Capital amorti]]-Tableau3[[#This Row],[Capital]])</f>
        <v/>
      </c>
    </row>
    <row r="650" spans="2:8" ht="28.15" customHeight="1" x14ac:dyDescent="0.35">
      <c r="B650" s="33" t="str">
        <f t="shared" si="9"/>
        <v/>
      </c>
      <c r="C650" s="4" t="str">
        <f>IF(Tableau3[[#This Row],[Échéance (mois)]]="","",EOMONTH(C649,1))</f>
        <v/>
      </c>
      <c r="D650" s="30" t="str">
        <f>IF(Tableau3[[#This Row],[Échéance (mois)]]="","",H649)</f>
        <v/>
      </c>
      <c r="E650" s="5" t="str">
        <f>IF(Tableau3[[#This Row],[Échéance (mois)]]="","",$H$8)</f>
        <v/>
      </c>
      <c r="F650" s="28" t="str">
        <f>IF(Tableau3[[#This Row],[Échéance (mois)]]="","",Tableau3[[#This Row],[Capital amorti]]*$C$8%/12)</f>
        <v/>
      </c>
      <c r="G650" s="31" t="str">
        <f>IF(Tableau3[[#This Row],[Échéance (mois)]]="","",Tableau3[[#This Row],[Mensualité]]-Tableau3[[#This Row],[Intérêt]])</f>
        <v/>
      </c>
      <c r="H650" s="32" t="str">
        <f>IF(Tableau3[[#This Row],[Échéance (mois)]]="","",Tableau3[[#This Row],[Capital amorti]]-Tableau3[[#This Row],[Capital]])</f>
        <v/>
      </c>
    </row>
    <row r="651" spans="2:8" ht="28.15" customHeight="1" x14ac:dyDescent="0.35">
      <c r="B651" s="33" t="str">
        <f t="shared" si="9"/>
        <v/>
      </c>
      <c r="C651" s="4" t="str">
        <f>IF(Tableau3[[#This Row],[Échéance (mois)]]="","",EOMONTH(C650,1))</f>
        <v/>
      </c>
      <c r="D651" s="30" t="str">
        <f>IF(Tableau3[[#This Row],[Échéance (mois)]]="","",H650)</f>
        <v/>
      </c>
      <c r="E651" s="5" t="str">
        <f>IF(Tableau3[[#This Row],[Échéance (mois)]]="","",$H$8)</f>
        <v/>
      </c>
      <c r="F651" s="28" t="str">
        <f>IF(Tableau3[[#This Row],[Échéance (mois)]]="","",Tableau3[[#This Row],[Capital amorti]]*$C$8%/12)</f>
        <v/>
      </c>
      <c r="G651" s="31" t="str">
        <f>IF(Tableau3[[#This Row],[Échéance (mois)]]="","",Tableau3[[#This Row],[Mensualité]]-Tableau3[[#This Row],[Intérêt]])</f>
        <v/>
      </c>
      <c r="H651" s="32" t="str">
        <f>IF(Tableau3[[#This Row],[Échéance (mois)]]="","",Tableau3[[#This Row],[Capital amorti]]-Tableau3[[#This Row],[Capital]])</f>
        <v/>
      </c>
    </row>
    <row r="652" spans="2:8" ht="28.15" customHeight="1" x14ac:dyDescent="0.35">
      <c r="B652" s="33" t="str">
        <f t="shared" si="9"/>
        <v/>
      </c>
      <c r="C652" s="4" t="str">
        <f>IF(Tableau3[[#This Row],[Échéance (mois)]]="","",EOMONTH(C651,1))</f>
        <v/>
      </c>
      <c r="D652" s="30" t="str">
        <f>IF(Tableau3[[#This Row],[Échéance (mois)]]="","",H651)</f>
        <v/>
      </c>
      <c r="E652" s="5" t="str">
        <f>IF(Tableau3[[#This Row],[Échéance (mois)]]="","",$H$8)</f>
        <v/>
      </c>
      <c r="F652" s="28" t="str">
        <f>IF(Tableau3[[#This Row],[Échéance (mois)]]="","",Tableau3[[#This Row],[Capital amorti]]*$C$8%/12)</f>
        <v/>
      </c>
      <c r="G652" s="31" t="str">
        <f>IF(Tableau3[[#This Row],[Échéance (mois)]]="","",Tableau3[[#This Row],[Mensualité]]-Tableau3[[#This Row],[Intérêt]])</f>
        <v/>
      </c>
      <c r="H652" s="32" t="str">
        <f>IF(Tableau3[[#This Row],[Échéance (mois)]]="","",Tableau3[[#This Row],[Capital amorti]]-Tableau3[[#This Row],[Capital]])</f>
        <v/>
      </c>
    </row>
    <row r="653" spans="2:8" ht="28.15" customHeight="1" x14ac:dyDescent="0.35">
      <c r="B653" s="33" t="str">
        <f t="shared" si="9"/>
        <v/>
      </c>
      <c r="C653" s="4" t="str">
        <f>IF(Tableau3[[#This Row],[Échéance (mois)]]="","",EOMONTH(C652,1))</f>
        <v/>
      </c>
      <c r="D653" s="30" t="str">
        <f>IF(Tableau3[[#This Row],[Échéance (mois)]]="","",H652)</f>
        <v/>
      </c>
      <c r="E653" s="5" t="str">
        <f>IF(Tableau3[[#This Row],[Échéance (mois)]]="","",$H$8)</f>
        <v/>
      </c>
      <c r="F653" s="28" t="str">
        <f>IF(Tableau3[[#This Row],[Échéance (mois)]]="","",Tableau3[[#This Row],[Capital amorti]]*$C$8%/12)</f>
        <v/>
      </c>
      <c r="G653" s="31" t="str">
        <f>IF(Tableau3[[#This Row],[Échéance (mois)]]="","",Tableau3[[#This Row],[Mensualité]]-Tableau3[[#This Row],[Intérêt]])</f>
        <v/>
      </c>
      <c r="H653" s="32" t="str">
        <f>IF(Tableau3[[#This Row],[Échéance (mois)]]="","",Tableau3[[#This Row],[Capital amorti]]-Tableau3[[#This Row],[Capital]])</f>
        <v/>
      </c>
    </row>
    <row r="654" spans="2:8" ht="28.15" customHeight="1" x14ac:dyDescent="0.35">
      <c r="B654" s="33" t="str">
        <f t="shared" si="9"/>
        <v/>
      </c>
      <c r="C654" s="4" t="str">
        <f>IF(Tableau3[[#This Row],[Échéance (mois)]]="","",EOMONTH(C653,1))</f>
        <v/>
      </c>
      <c r="D654" s="30" t="str">
        <f>IF(Tableau3[[#This Row],[Échéance (mois)]]="","",H653)</f>
        <v/>
      </c>
      <c r="E654" s="5" t="str">
        <f>IF(Tableau3[[#This Row],[Échéance (mois)]]="","",$H$8)</f>
        <v/>
      </c>
      <c r="F654" s="28" t="str">
        <f>IF(Tableau3[[#This Row],[Échéance (mois)]]="","",Tableau3[[#This Row],[Capital amorti]]*$C$8%/12)</f>
        <v/>
      </c>
      <c r="G654" s="31" t="str">
        <f>IF(Tableau3[[#This Row],[Échéance (mois)]]="","",Tableau3[[#This Row],[Mensualité]]-Tableau3[[#This Row],[Intérêt]])</f>
        <v/>
      </c>
      <c r="H654" s="32" t="str">
        <f>IF(Tableau3[[#This Row],[Échéance (mois)]]="","",Tableau3[[#This Row],[Capital amorti]]-Tableau3[[#This Row],[Capital]])</f>
        <v/>
      </c>
    </row>
    <row r="655" spans="2:8" ht="28.15" customHeight="1" x14ac:dyDescent="0.35">
      <c r="B655" s="33" t="str">
        <f t="shared" si="9"/>
        <v/>
      </c>
      <c r="C655" s="4" t="str">
        <f>IF(Tableau3[[#This Row],[Échéance (mois)]]="","",EOMONTH(C654,1))</f>
        <v/>
      </c>
      <c r="D655" s="30" t="str">
        <f>IF(Tableau3[[#This Row],[Échéance (mois)]]="","",H654)</f>
        <v/>
      </c>
      <c r="E655" s="5" t="str">
        <f>IF(Tableau3[[#This Row],[Échéance (mois)]]="","",$H$8)</f>
        <v/>
      </c>
      <c r="F655" s="28" t="str">
        <f>IF(Tableau3[[#This Row],[Échéance (mois)]]="","",Tableau3[[#This Row],[Capital amorti]]*$C$8%/12)</f>
        <v/>
      </c>
      <c r="G655" s="31" t="str">
        <f>IF(Tableau3[[#This Row],[Échéance (mois)]]="","",Tableau3[[#This Row],[Mensualité]]-Tableau3[[#This Row],[Intérêt]])</f>
        <v/>
      </c>
      <c r="H655" s="32" t="str">
        <f>IF(Tableau3[[#This Row],[Échéance (mois)]]="","",Tableau3[[#This Row],[Capital amorti]]-Tableau3[[#This Row],[Capital]])</f>
        <v/>
      </c>
    </row>
    <row r="656" spans="2:8" ht="28.15" customHeight="1" x14ac:dyDescent="0.35">
      <c r="B656" s="33" t="str">
        <f t="shared" si="9"/>
        <v/>
      </c>
      <c r="C656" s="4" t="str">
        <f>IF(Tableau3[[#This Row],[Échéance (mois)]]="","",EOMONTH(C655,1))</f>
        <v/>
      </c>
      <c r="D656" s="30" t="str">
        <f>IF(Tableau3[[#This Row],[Échéance (mois)]]="","",H655)</f>
        <v/>
      </c>
      <c r="E656" s="5" t="str">
        <f>IF(Tableau3[[#This Row],[Échéance (mois)]]="","",$H$8)</f>
        <v/>
      </c>
      <c r="F656" s="28" t="str">
        <f>IF(Tableau3[[#This Row],[Échéance (mois)]]="","",Tableau3[[#This Row],[Capital amorti]]*$C$8%/12)</f>
        <v/>
      </c>
      <c r="G656" s="31" t="str">
        <f>IF(Tableau3[[#This Row],[Échéance (mois)]]="","",Tableau3[[#This Row],[Mensualité]]-Tableau3[[#This Row],[Intérêt]])</f>
        <v/>
      </c>
      <c r="H656" s="32" t="str">
        <f>IF(Tableau3[[#This Row],[Échéance (mois)]]="","",Tableau3[[#This Row],[Capital amorti]]-Tableau3[[#This Row],[Capital]])</f>
        <v/>
      </c>
    </row>
    <row r="657" spans="2:8" ht="28.15" customHeight="1" x14ac:dyDescent="0.35">
      <c r="B657" s="33" t="str">
        <f t="shared" ref="B657:B720" si="10">IFERROR(IF(B656+1&lt;=$H$7,B656+1,""),"")</f>
        <v/>
      </c>
      <c r="C657" s="4" t="str">
        <f>IF(Tableau3[[#This Row],[Échéance (mois)]]="","",EOMONTH(C656,1))</f>
        <v/>
      </c>
      <c r="D657" s="30" t="str">
        <f>IF(Tableau3[[#This Row],[Échéance (mois)]]="","",H656)</f>
        <v/>
      </c>
      <c r="E657" s="5" t="str">
        <f>IF(Tableau3[[#This Row],[Échéance (mois)]]="","",$H$8)</f>
        <v/>
      </c>
      <c r="F657" s="28" t="str">
        <f>IF(Tableau3[[#This Row],[Échéance (mois)]]="","",Tableau3[[#This Row],[Capital amorti]]*$C$8%/12)</f>
        <v/>
      </c>
      <c r="G657" s="31" t="str">
        <f>IF(Tableau3[[#This Row],[Échéance (mois)]]="","",Tableau3[[#This Row],[Mensualité]]-Tableau3[[#This Row],[Intérêt]])</f>
        <v/>
      </c>
      <c r="H657" s="32" t="str">
        <f>IF(Tableau3[[#This Row],[Échéance (mois)]]="","",Tableau3[[#This Row],[Capital amorti]]-Tableau3[[#This Row],[Capital]])</f>
        <v/>
      </c>
    </row>
    <row r="658" spans="2:8" ht="28.15" customHeight="1" x14ac:dyDescent="0.35">
      <c r="B658" s="33" t="str">
        <f t="shared" si="10"/>
        <v/>
      </c>
      <c r="C658" s="4" t="str">
        <f>IF(Tableau3[[#This Row],[Échéance (mois)]]="","",EOMONTH(C657,1))</f>
        <v/>
      </c>
      <c r="D658" s="30" t="str">
        <f>IF(Tableau3[[#This Row],[Échéance (mois)]]="","",H657)</f>
        <v/>
      </c>
      <c r="E658" s="5" t="str">
        <f>IF(Tableau3[[#This Row],[Échéance (mois)]]="","",$H$8)</f>
        <v/>
      </c>
      <c r="F658" s="28" t="str">
        <f>IF(Tableau3[[#This Row],[Échéance (mois)]]="","",Tableau3[[#This Row],[Capital amorti]]*$C$8%/12)</f>
        <v/>
      </c>
      <c r="G658" s="31" t="str">
        <f>IF(Tableau3[[#This Row],[Échéance (mois)]]="","",Tableau3[[#This Row],[Mensualité]]-Tableau3[[#This Row],[Intérêt]])</f>
        <v/>
      </c>
      <c r="H658" s="32" t="str">
        <f>IF(Tableau3[[#This Row],[Échéance (mois)]]="","",Tableau3[[#This Row],[Capital amorti]]-Tableau3[[#This Row],[Capital]])</f>
        <v/>
      </c>
    </row>
    <row r="659" spans="2:8" ht="28.15" customHeight="1" x14ac:dyDescent="0.35">
      <c r="B659" s="33" t="str">
        <f t="shared" si="10"/>
        <v/>
      </c>
      <c r="C659" s="4" t="str">
        <f>IF(Tableau3[[#This Row],[Échéance (mois)]]="","",EOMONTH(C658,1))</f>
        <v/>
      </c>
      <c r="D659" s="30" t="str">
        <f>IF(Tableau3[[#This Row],[Échéance (mois)]]="","",H658)</f>
        <v/>
      </c>
      <c r="E659" s="5" t="str">
        <f>IF(Tableau3[[#This Row],[Échéance (mois)]]="","",$H$8)</f>
        <v/>
      </c>
      <c r="F659" s="28" t="str">
        <f>IF(Tableau3[[#This Row],[Échéance (mois)]]="","",Tableau3[[#This Row],[Capital amorti]]*$C$8%/12)</f>
        <v/>
      </c>
      <c r="G659" s="31" t="str">
        <f>IF(Tableau3[[#This Row],[Échéance (mois)]]="","",Tableau3[[#This Row],[Mensualité]]-Tableau3[[#This Row],[Intérêt]])</f>
        <v/>
      </c>
      <c r="H659" s="32" t="str">
        <f>IF(Tableau3[[#This Row],[Échéance (mois)]]="","",Tableau3[[#This Row],[Capital amorti]]-Tableau3[[#This Row],[Capital]])</f>
        <v/>
      </c>
    </row>
    <row r="660" spans="2:8" ht="28.15" customHeight="1" x14ac:dyDescent="0.35">
      <c r="B660" s="33" t="str">
        <f t="shared" si="10"/>
        <v/>
      </c>
      <c r="C660" s="4" t="str">
        <f>IF(Tableau3[[#This Row],[Échéance (mois)]]="","",EOMONTH(C659,1))</f>
        <v/>
      </c>
      <c r="D660" s="30" t="str">
        <f>IF(Tableau3[[#This Row],[Échéance (mois)]]="","",H659)</f>
        <v/>
      </c>
      <c r="E660" s="5" t="str">
        <f>IF(Tableau3[[#This Row],[Échéance (mois)]]="","",$H$8)</f>
        <v/>
      </c>
      <c r="F660" s="28" t="str">
        <f>IF(Tableau3[[#This Row],[Échéance (mois)]]="","",Tableau3[[#This Row],[Capital amorti]]*$C$8%/12)</f>
        <v/>
      </c>
      <c r="G660" s="31" t="str">
        <f>IF(Tableau3[[#This Row],[Échéance (mois)]]="","",Tableau3[[#This Row],[Mensualité]]-Tableau3[[#This Row],[Intérêt]])</f>
        <v/>
      </c>
      <c r="H660" s="32" t="str">
        <f>IF(Tableau3[[#This Row],[Échéance (mois)]]="","",Tableau3[[#This Row],[Capital amorti]]-Tableau3[[#This Row],[Capital]])</f>
        <v/>
      </c>
    </row>
    <row r="661" spans="2:8" ht="28.15" customHeight="1" x14ac:dyDescent="0.35">
      <c r="B661" s="33" t="str">
        <f t="shared" si="10"/>
        <v/>
      </c>
      <c r="C661" s="4" t="str">
        <f>IF(Tableau3[[#This Row],[Échéance (mois)]]="","",EOMONTH(C660,1))</f>
        <v/>
      </c>
      <c r="D661" s="30" t="str">
        <f>IF(Tableau3[[#This Row],[Échéance (mois)]]="","",H660)</f>
        <v/>
      </c>
      <c r="E661" s="5" t="str">
        <f>IF(Tableau3[[#This Row],[Échéance (mois)]]="","",$H$8)</f>
        <v/>
      </c>
      <c r="F661" s="28" t="str">
        <f>IF(Tableau3[[#This Row],[Échéance (mois)]]="","",Tableau3[[#This Row],[Capital amorti]]*$C$8%/12)</f>
        <v/>
      </c>
      <c r="G661" s="31" t="str">
        <f>IF(Tableau3[[#This Row],[Échéance (mois)]]="","",Tableau3[[#This Row],[Mensualité]]-Tableau3[[#This Row],[Intérêt]])</f>
        <v/>
      </c>
      <c r="H661" s="32" t="str">
        <f>IF(Tableau3[[#This Row],[Échéance (mois)]]="","",Tableau3[[#This Row],[Capital amorti]]-Tableau3[[#This Row],[Capital]])</f>
        <v/>
      </c>
    </row>
    <row r="662" spans="2:8" ht="28.15" customHeight="1" x14ac:dyDescent="0.35">
      <c r="B662" s="33" t="str">
        <f t="shared" si="10"/>
        <v/>
      </c>
      <c r="C662" s="4" t="str">
        <f>IF(Tableau3[[#This Row],[Échéance (mois)]]="","",EOMONTH(C661,1))</f>
        <v/>
      </c>
      <c r="D662" s="30" t="str">
        <f>IF(Tableau3[[#This Row],[Échéance (mois)]]="","",H661)</f>
        <v/>
      </c>
      <c r="E662" s="5" t="str">
        <f>IF(Tableau3[[#This Row],[Échéance (mois)]]="","",$H$8)</f>
        <v/>
      </c>
      <c r="F662" s="28" t="str">
        <f>IF(Tableau3[[#This Row],[Échéance (mois)]]="","",Tableau3[[#This Row],[Capital amorti]]*$C$8%/12)</f>
        <v/>
      </c>
      <c r="G662" s="31" t="str">
        <f>IF(Tableau3[[#This Row],[Échéance (mois)]]="","",Tableau3[[#This Row],[Mensualité]]-Tableau3[[#This Row],[Intérêt]])</f>
        <v/>
      </c>
      <c r="H662" s="32" t="str">
        <f>IF(Tableau3[[#This Row],[Échéance (mois)]]="","",Tableau3[[#This Row],[Capital amorti]]-Tableau3[[#This Row],[Capital]])</f>
        <v/>
      </c>
    </row>
    <row r="663" spans="2:8" ht="28.15" customHeight="1" x14ac:dyDescent="0.35">
      <c r="B663" s="33" t="str">
        <f t="shared" si="10"/>
        <v/>
      </c>
      <c r="C663" s="4" t="str">
        <f>IF(Tableau3[[#This Row],[Échéance (mois)]]="","",EOMONTH(C662,1))</f>
        <v/>
      </c>
      <c r="D663" s="30" t="str">
        <f>IF(Tableau3[[#This Row],[Échéance (mois)]]="","",H662)</f>
        <v/>
      </c>
      <c r="E663" s="5" t="str">
        <f>IF(Tableau3[[#This Row],[Échéance (mois)]]="","",$H$8)</f>
        <v/>
      </c>
      <c r="F663" s="28" t="str">
        <f>IF(Tableau3[[#This Row],[Échéance (mois)]]="","",Tableau3[[#This Row],[Capital amorti]]*$C$8%/12)</f>
        <v/>
      </c>
      <c r="G663" s="31" t="str">
        <f>IF(Tableau3[[#This Row],[Échéance (mois)]]="","",Tableau3[[#This Row],[Mensualité]]-Tableau3[[#This Row],[Intérêt]])</f>
        <v/>
      </c>
      <c r="H663" s="32" t="str">
        <f>IF(Tableau3[[#This Row],[Échéance (mois)]]="","",Tableau3[[#This Row],[Capital amorti]]-Tableau3[[#This Row],[Capital]])</f>
        <v/>
      </c>
    </row>
    <row r="664" spans="2:8" ht="28.15" customHeight="1" x14ac:dyDescent="0.35">
      <c r="B664" s="33" t="str">
        <f t="shared" si="10"/>
        <v/>
      </c>
      <c r="C664" s="4" t="str">
        <f>IF(Tableau3[[#This Row],[Échéance (mois)]]="","",EOMONTH(C663,1))</f>
        <v/>
      </c>
      <c r="D664" s="30" t="str">
        <f>IF(Tableau3[[#This Row],[Échéance (mois)]]="","",H663)</f>
        <v/>
      </c>
      <c r="E664" s="5" t="str">
        <f>IF(Tableau3[[#This Row],[Échéance (mois)]]="","",$H$8)</f>
        <v/>
      </c>
      <c r="F664" s="28" t="str">
        <f>IF(Tableau3[[#This Row],[Échéance (mois)]]="","",Tableau3[[#This Row],[Capital amorti]]*$C$8%/12)</f>
        <v/>
      </c>
      <c r="G664" s="31" t="str">
        <f>IF(Tableau3[[#This Row],[Échéance (mois)]]="","",Tableau3[[#This Row],[Mensualité]]-Tableau3[[#This Row],[Intérêt]])</f>
        <v/>
      </c>
      <c r="H664" s="32" t="str">
        <f>IF(Tableau3[[#This Row],[Échéance (mois)]]="","",Tableau3[[#This Row],[Capital amorti]]-Tableau3[[#This Row],[Capital]])</f>
        <v/>
      </c>
    </row>
    <row r="665" spans="2:8" ht="28.15" customHeight="1" x14ac:dyDescent="0.35">
      <c r="B665" s="33" t="str">
        <f t="shared" si="10"/>
        <v/>
      </c>
      <c r="C665" s="4" t="str">
        <f>IF(Tableau3[[#This Row],[Échéance (mois)]]="","",EOMONTH(C664,1))</f>
        <v/>
      </c>
      <c r="D665" s="30" t="str">
        <f>IF(Tableau3[[#This Row],[Échéance (mois)]]="","",H664)</f>
        <v/>
      </c>
      <c r="E665" s="5" t="str">
        <f>IF(Tableau3[[#This Row],[Échéance (mois)]]="","",$H$8)</f>
        <v/>
      </c>
      <c r="F665" s="28" t="str">
        <f>IF(Tableau3[[#This Row],[Échéance (mois)]]="","",Tableau3[[#This Row],[Capital amorti]]*$C$8%/12)</f>
        <v/>
      </c>
      <c r="G665" s="31" t="str">
        <f>IF(Tableau3[[#This Row],[Échéance (mois)]]="","",Tableau3[[#This Row],[Mensualité]]-Tableau3[[#This Row],[Intérêt]])</f>
        <v/>
      </c>
      <c r="H665" s="32" t="str">
        <f>IF(Tableau3[[#This Row],[Échéance (mois)]]="","",Tableau3[[#This Row],[Capital amorti]]-Tableau3[[#This Row],[Capital]])</f>
        <v/>
      </c>
    </row>
    <row r="666" spans="2:8" ht="28.15" customHeight="1" x14ac:dyDescent="0.35">
      <c r="B666" s="33" t="str">
        <f t="shared" si="10"/>
        <v/>
      </c>
      <c r="C666" s="4" t="str">
        <f>IF(Tableau3[[#This Row],[Échéance (mois)]]="","",EOMONTH(C665,1))</f>
        <v/>
      </c>
      <c r="D666" s="30" t="str">
        <f>IF(Tableau3[[#This Row],[Échéance (mois)]]="","",H665)</f>
        <v/>
      </c>
      <c r="E666" s="5" t="str">
        <f>IF(Tableau3[[#This Row],[Échéance (mois)]]="","",$H$8)</f>
        <v/>
      </c>
      <c r="F666" s="28" t="str">
        <f>IF(Tableau3[[#This Row],[Échéance (mois)]]="","",Tableau3[[#This Row],[Capital amorti]]*$C$8%/12)</f>
        <v/>
      </c>
      <c r="G666" s="31" t="str">
        <f>IF(Tableau3[[#This Row],[Échéance (mois)]]="","",Tableau3[[#This Row],[Mensualité]]-Tableau3[[#This Row],[Intérêt]])</f>
        <v/>
      </c>
      <c r="H666" s="32" t="str">
        <f>IF(Tableau3[[#This Row],[Échéance (mois)]]="","",Tableau3[[#This Row],[Capital amorti]]-Tableau3[[#This Row],[Capital]])</f>
        <v/>
      </c>
    </row>
    <row r="667" spans="2:8" ht="28.15" customHeight="1" x14ac:dyDescent="0.35">
      <c r="B667" s="33" t="str">
        <f t="shared" si="10"/>
        <v/>
      </c>
      <c r="C667" s="4" t="str">
        <f>IF(Tableau3[[#This Row],[Échéance (mois)]]="","",EOMONTH(C666,1))</f>
        <v/>
      </c>
      <c r="D667" s="30" t="str">
        <f>IF(Tableau3[[#This Row],[Échéance (mois)]]="","",H666)</f>
        <v/>
      </c>
      <c r="E667" s="5" t="str">
        <f>IF(Tableau3[[#This Row],[Échéance (mois)]]="","",$H$8)</f>
        <v/>
      </c>
      <c r="F667" s="28" t="str">
        <f>IF(Tableau3[[#This Row],[Échéance (mois)]]="","",Tableau3[[#This Row],[Capital amorti]]*$C$8%/12)</f>
        <v/>
      </c>
      <c r="G667" s="31" t="str">
        <f>IF(Tableau3[[#This Row],[Échéance (mois)]]="","",Tableau3[[#This Row],[Mensualité]]-Tableau3[[#This Row],[Intérêt]])</f>
        <v/>
      </c>
      <c r="H667" s="32" t="str">
        <f>IF(Tableau3[[#This Row],[Échéance (mois)]]="","",Tableau3[[#This Row],[Capital amorti]]-Tableau3[[#This Row],[Capital]])</f>
        <v/>
      </c>
    </row>
    <row r="668" spans="2:8" ht="28.15" customHeight="1" x14ac:dyDescent="0.35">
      <c r="B668" s="33" t="str">
        <f t="shared" si="10"/>
        <v/>
      </c>
      <c r="C668" s="4" t="str">
        <f>IF(Tableau3[[#This Row],[Échéance (mois)]]="","",EOMONTH(C667,1))</f>
        <v/>
      </c>
      <c r="D668" s="30" t="str">
        <f>IF(Tableau3[[#This Row],[Échéance (mois)]]="","",H667)</f>
        <v/>
      </c>
      <c r="E668" s="5" t="str">
        <f>IF(Tableau3[[#This Row],[Échéance (mois)]]="","",$H$8)</f>
        <v/>
      </c>
      <c r="F668" s="28" t="str">
        <f>IF(Tableau3[[#This Row],[Échéance (mois)]]="","",Tableau3[[#This Row],[Capital amorti]]*$C$8%/12)</f>
        <v/>
      </c>
      <c r="G668" s="31" t="str">
        <f>IF(Tableau3[[#This Row],[Échéance (mois)]]="","",Tableau3[[#This Row],[Mensualité]]-Tableau3[[#This Row],[Intérêt]])</f>
        <v/>
      </c>
      <c r="H668" s="32" t="str">
        <f>IF(Tableau3[[#This Row],[Échéance (mois)]]="","",Tableau3[[#This Row],[Capital amorti]]-Tableau3[[#This Row],[Capital]])</f>
        <v/>
      </c>
    </row>
    <row r="669" spans="2:8" ht="28.15" customHeight="1" x14ac:dyDescent="0.35">
      <c r="B669" s="33" t="str">
        <f t="shared" si="10"/>
        <v/>
      </c>
      <c r="C669" s="4" t="str">
        <f>IF(Tableau3[[#This Row],[Échéance (mois)]]="","",EOMONTH(C668,1))</f>
        <v/>
      </c>
      <c r="D669" s="30" t="str">
        <f>IF(Tableau3[[#This Row],[Échéance (mois)]]="","",H668)</f>
        <v/>
      </c>
      <c r="E669" s="5" t="str">
        <f>IF(Tableau3[[#This Row],[Échéance (mois)]]="","",$H$8)</f>
        <v/>
      </c>
      <c r="F669" s="28" t="str">
        <f>IF(Tableau3[[#This Row],[Échéance (mois)]]="","",Tableau3[[#This Row],[Capital amorti]]*$C$8%/12)</f>
        <v/>
      </c>
      <c r="G669" s="31" t="str">
        <f>IF(Tableau3[[#This Row],[Échéance (mois)]]="","",Tableau3[[#This Row],[Mensualité]]-Tableau3[[#This Row],[Intérêt]])</f>
        <v/>
      </c>
      <c r="H669" s="32" t="str">
        <f>IF(Tableau3[[#This Row],[Échéance (mois)]]="","",Tableau3[[#This Row],[Capital amorti]]-Tableau3[[#This Row],[Capital]])</f>
        <v/>
      </c>
    </row>
    <row r="670" spans="2:8" ht="28.15" customHeight="1" x14ac:dyDescent="0.35">
      <c r="B670" s="33" t="str">
        <f t="shared" si="10"/>
        <v/>
      </c>
      <c r="C670" s="4" t="str">
        <f>IF(Tableau3[[#This Row],[Échéance (mois)]]="","",EOMONTH(C669,1))</f>
        <v/>
      </c>
      <c r="D670" s="30" t="str">
        <f>IF(Tableau3[[#This Row],[Échéance (mois)]]="","",H669)</f>
        <v/>
      </c>
      <c r="E670" s="5" t="str">
        <f>IF(Tableau3[[#This Row],[Échéance (mois)]]="","",$H$8)</f>
        <v/>
      </c>
      <c r="F670" s="28" t="str">
        <f>IF(Tableau3[[#This Row],[Échéance (mois)]]="","",Tableau3[[#This Row],[Capital amorti]]*$C$8%/12)</f>
        <v/>
      </c>
      <c r="G670" s="31" t="str">
        <f>IF(Tableau3[[#This Row],[Échéance (mois)]]="","",Tableau3[[#This Row],[Mensualité]]-Tableau3[[#This Row],[Intérêt]])</f>
        <v/>
      </c>
      <c r="H670" s="32" t="str">
        <f>IF(Tableau3[[#This Row],[Échéance (mois)]]="","",Tableau3[[#This Row],[Capital amorti]]-Tableau3[[#This Row],[Capital]])</f>
        <v/>
      </c>
    </row>
    <row r="671" spans="2:8" ht="28.15" customHeight="1" x14ac:dyDescent="0.35">
      <c r="B671" s="33" t="str">
        <f t="shared" si="10"/>
        <v/>
      </c>
      <c r="C671" s="4" t="str">
        <f>IF(Tableau3[[#This Row],[Échéance (mois)]]="","",EOMONTH(C670,1))</f>
        <v/>
      </c>
      <c r="D671" s="30" t="str">
        <f>IF(Tableau3[[#This Row],[Échéance (mois)]]="","",H670)</f>
        <v/>
      </c>
      <c r="E671" s="5" t="str">
        <f>IF(Tableau3[[#This Row],[Échéance (mois)]]="","",$H$8)</f>
        <v/>
      </c>
      <c r="F671" s="28" t="str">
        <f>IF(Tableau3[[#This Row],[Échéance (mois)]]="","",Tableau3[[#This Row],[Capital amorti]]*$C$8%/12)</f>
        <v/>
      </c>
      <c r="G671" s="31" t="str">
        <f>IF(Tableau3[[#This Row],[Échéance (mois)]]="","",Tableau3[[#This Row],[Mensualité]]-Tableau3[[#This Row],[Intérêt]])</f>
        <v/>
      </c>
      <c r="H671" s="32" t="str">
        <f>IF(Tableau3[[#This Row],[Échéance (mois)]]="","",Tableau3[[#This Row],[Capital amorti]]-Tableau3[[#This Row],[Capital]])</f>
        <v/>
      </c>
    </row>
    <row r="672" spans="2:8" ht="28.15" customHeight="1" x14ac:dyDescent="0.35">
      <c r="B672" s="33" t="str">
        <f t="shared" si="10"/>
        <v/>
      </c>
      <c r="C672" s="4" t="str">
        <f>IF(Tableau3[[#This Row],[Échéance (mois)]]="","",EOMONTH(C671,1))</f>
        <v/>
      </c>
      <c r="D672" s="30" t="str">
        <f>IF(Tableau3[[#This Row],[Échéance (mois)]]="","",H671)</f>
        <v/>
      </c>
      <c r="E672" s="5" t="str">
        <f>IF(Tableau3[[#This Row],[Échéance (mois)]]="","",$H$8)</f>
        <v/>
      </c>
      <c r="F672" s="28" t="str">
        <f>IF(Tableau3[[#This Row],[Échéance (mois)]]="","",Tableau3[[#This Row],[Capital amorti]]*$C$8%/12)</f>
        <v/>
      </c>
      <c r="G672" s="31" t="str">
        <f>IF(Tableau3[[#This Row],[Échéance (mois)]]="","",Tableau3[[#This Row],[Mensualité]]-Tableau3[[#This Row],[Intérêt]])</f>
        <v/>
      </c>
      <c r="H672" s="32" t="str">
        <f>IF(Tableau3[[#This Row],[Échéance (mois)]]="","",Tableau3[[#This Row],[Capital amorti]]-Tableau3[[#This Row],[Capital]])</f>
        <v/>
      </c>
    </row>
    <row r="673" spans="2:8" ht="28.15" customHeight="1" x14ac:dyDescent="0.35">
      <c r="B673" s="33" t="str">
        <f t="shared" si="10"/>
        <v/>
      </c>
      <c r="C673" s="4" t="str">
        <f>IF(Tableau3[[#This Row],[Échéance (mois)]]="","",EOMONTH(C672,1))</f>
        <v/>
      </c>
      <c r="D673" s="30" t="str">
        <f>IF(Tableau3[[#This Row],[Échéance (mois)]]="","",H672)</f>
        <v/>
      </c>
      <c r="E673" s="5" t="str">
        <f>IF(Tableau3[[#This Row],[Échéance (mois)]]="","",$H$8)</f>
        <v/>
      </c>
      <c r="F673" s="28" t="str">
        <f>IF(Tableau3[[#This Row],[Échéance (mois)]]="","",Tableau3[[#This Row],[Capital amorti]]*$C$8%/12)</f>
        <v/>
      </c>
      <c r="G673" s="31" t="str">
        <f>IF(Tableau3[[#This Row],[Échéance (mois)]]="","",Tableau3[[#This Row],[Mensualité]]-Tableau3[[#This Row],[Intérêt]])</f>
        <v/>
      </c>
      <c r="H673" s="32" t="str">
        <f>IF(Tableau3[[#This Row],[Échéance (mois)]]="","",Tableau3[[#This Row],[Capital amorti]]-Tableau3[[#This Row],[Capital]])</f>
        <v/>
      </c>
    </row>
    <row r="674" spans="2:8" ht="28.15" customHeight="1" x14ac:dyDescent="0.35">
      <c r="B674" s="33" t="str">
        <f t="shared" si="10"/>
        <v/>
      </c>
      <c r="C674" s="4" t="str">
        <f>IF(Tableau3[[#This Row],[Échéance (mois)]]="","",EOMONTH(C673,1))</f>
        <v/>
      </c>
      <c r="D674" s="30" t="str">
        <f>IF(Tableau3[[#This Row],[Échéance (mois)]]="","",H673)</f>
        <v/>
      </c>
      <c r="E674" s="5" t="str">
        <f>IF(Tableau3[[#This Row],[Échéance (mois)]]="","",$H$8)</f>
        <v/>
      </c>
      <c r="F674" s="28" t="str">
        <f>IF(Tableau3[[#This Row],[Échéance (mois)]]="","",Tableau3[[#This Row],[Capital amorti]]*$C$8%/12)</f>
        <v/>
      </c>
      <c r="G674" s="31" t="str">
        <f>IF(Tableau3[[#This Row],[Échéance (mois)]]="","",Tableau3[[#This Row],[Mensualité]]-Tableau3[[#This Row],[Intérêt]])</f>
        <v/>
      </c>
      <c r="H674" s="32" t="str">
        <f>IF(Tableau3[[#This Row],[Échéance (mois)]]="","",Tableau3[[#This Row],[Capital amorti]]-Tableau3[[#This Row],[Capital]])</f>
        <v/>
      </c>
    </row>
    <row r="675" spans="2:8" ht="28.15" customHeight="1" x14ac:dyDescent="0.35">
      <c r="B675" s="33" t="str">
        <f t="shared" si="10"/>
        <v/>
      </c>
      <c r="C675" s="4" t="str">
        <f>IF(Tableau3[[#This Row],[Échéance (mois)]]="","",EOMONTH(C674,1))</f>
        <v/>
      </c>
      <c r="D675" s="30" t="str">
        <f>IF(Tableau3[[#This Row],[Échéance (mois)]]="","",H674)</f>
        <v/>
      </c>
      <c r="E675" s="5" t="str">
        <f>IF(Tableau3[[#This Row],[Échéance (mois)]]="","",$H$8)</f>
        <v/>
      </c>
      <c r="F675" s="28" t="str">
        <f>IF(Tableau3[[#This Row],[Échéance (mois)]]="","",Tableau3[[#This Row],[Capital amorti]]*$C$8%/12)</f>
        <v/>
      </c>
      <c r="G675" s="31" t="str">
        <f>IF(Tableau3[[#This Row],[Échéance (mois)]]="","",Tableau3[[#This Row],[Mensualité]]-Tableau3[[#This Row],[Intérêt]])</f>
        <v/>
      </c>
      <c r="H675" s="32" t="str">
        <f>IF(Tableau3[[#This Row],[Échéance (mois)]]="","",Tableau3[[#This Row],[Capital amorti]]-Tableau3[[#This Row],[Capital]])</f>
        <v/>
      </c>
    </row>
    <row r="676" spans="2:8" ht="28.15" customHeight="1" x14ac:dyDescent="0.35">
      <c r="B676" s="33" t="str">
        <f t="shared" si="10"/>
        <v/>
      </c>
      <c r="C676" s="4" t="str">
        <f>IF(Tableau3[[#This Row],[Échéance (mois)]]="","",EOMONTH(C675,1))</f>
        <v/>
      </c>
      <c r="D676" s="30" t="str">
        <f>IF(Tableau3[[#This Row],[Échéance (mois)]]="","",H675)</f>
        <v/>
      </c>
      <c r="E676" s="5" t="str">
        <f>IF(Tableau3[[#This Row],[Échéance (mois)]]="","",$H$8)</f>
        <v/>
      </c>
      <c r="F676" s="28" t="str">
        <f>IF(Tableau3[[#This Row],[Échéance (mois)]]="","",Tableau3[[#This Row],[Capital amorti]]*$C$8%/12)</f>
        <v/>
      </c>
      <c r="G676" s="31" t="str">
        <f>IF(Tableau3[[#This Row],[Échéance (mois)]]="","",Tableau3[[#This Row],[Mensualité]]-Tableau3[[#This Row],[Intérêt]])</f>
        <v/>
      </c>
      <c r="H676" s="32" t="str">
        <f>IF(Tableau3[[#This Row],[Échéance (mois)]]="","",Tableau3[[#This Row],[Capital amorti]]-Tableau3[[#This Row],[Capital]])</f>
        <v/>
      </c>
    </row>
    <row r="677" spans="2:8" ht="28.15" customHeight="1" x14ac:dyDescent="0.35">
      <c r="B677" s="33" t="str">
        <f t="shared" si="10"/>
        <v/>
      </c>
      <c r="C677" s="4" t="str">
        <f>IF(Tableau3[[#This Row],[Échéance (mois)]]="","",EOMONTH(C676,1))</f>
        <v/>
      </c>
      <c r="D677" s="30" t="str">
        <f>IF(Tableau3[[#This Row],[Échéance (mois)]]="","",H676)</f>
        <v/>
      </c>
      <c r="E677" s="5" t="str">
        <f>IF(Tableau3[[#This Row],[Échéance (mois)]]="","",$H$8)</f>
        <v/>
      </c>
      <c r="F677" s="28" t="str">
        <f>IF(Tableau3[[#This Row],[Échéance (mois)]]="","",Tableau3[[#This Row],[Capital amorti]]*$C$8%/12)</f>
        <v/>
      </c>
      <c r="G677" s="31" t="str">
        <f>IF(Tableau3[[#This Row],[Échéance (mois)]]="","",Tableau3[[#This Row],[Mensualité]]-Tableau3[[#This Row],[Intérêt]])</f>
        <v/>
      </c>
      <c r="H677" s="32" t="str">
        <f>IF(Tableau3[[#This Row],[Échéance (mois)]]="","",Tableau3[[#This Row],[Capital amorti]]-Tableau3[[#This Row],[Capital]])</f>
        <v/>
      </c>
    </row>
    <row r="678" spans="2:8" ht="28.15" customHeight="1" x14ac:dyDescent="0.35">
      <c r="B678" s="33" t="str">
        <f t="shared" si="10"/>
        <v/>
      </c>
      <c r="C678" s="4" t="str">
        <f>IF(Tableau3[[#This Row],[Échéance (mois)]]="","",EOMONTH(C677,1))</f>
        <v/>
      </c>
      <c r="D678" s="30" t="str">
        <f>IF(Tableau3[[#This Row],[Échéance (mois)]]="","",H677)</f>
        <v/>
      </c>
      <c r="E678" s="5" t="str">
        <f>IF(Tableau3[[#This Row],[Échéance (mois)]]="","",$H$8)</f>
        <v/>
      </c>
      <c r="F678" s="28" t="str">
        <f>IF(Tableau3[[#This Row],[Échéance (mois)]]="","",Tableau3[[#This Row],[Capital amorti]]*$C$8%/12)</f>
        <v/>
      </c>
      <c r="G678" s="31" t="str">
        <f>IF(Tableau3[[#This Row],[Échéance (mois)]]="","",Tableau3[[#This Row],[Mensualité]]-Tableau3[[#This Row],[Intérêt]])</f>
        <v/>
      </c>
      <c r="H678" s="32" t="str">
        <f>IF(Tableau3[[#This Row],[Échéance (mois)]]="","",Tableau3[[#This Row],[Capital amorti]]-Tableau3[[#This Row],[Capital]])</f>
        <v/>
      </c>
    </row>
    <row r="679" spans="2:8" ht="28.15" customHeight="1" x14ac:dyDescent="0.35">
      <c r="B679" s="33" t="str">
        <f t="shared" si="10"/>
        <v/>
      </c>
      <c r="C679" s="4" t="str">
        <f>IF(Tableau3[[#This Row],[Échéance (mois)]]="","",EOMONTH(C678,1))</f>
        <v/>
      </c>
      <c r="D679" s="30" t="str">
        <f>IF(Tableau3[[#This Row],[Échéance (mois)]]="","",H678)</f>
        <v/>
      </c>
      <c r="E679" s="5" t="str">
        <f>IF(Tableau3[[#This Row],[Échéance (mois)]]="","",$H$8)</f>
        <v/>
      </c>
      <c r="F679" s="28" t="str">
        <f>IF(Tableau3[[#This Row],[Échéance (mois)]]="","",Tableau3[[#This Row],[Capital amorti]]*$C$8%/12)</f>
        <v/>
      </c>
      <c r="G679" s="31" t="str">
        <f>IF(Tableau3[[#This Row],[Échéance (mois)]]="","",Tableau3[[#This Row],[Mensualité]]-Tableau3[[#This Row],[Intérêt]])</f>
        <v/>
      </c>
      <c r="H679" s="32" t="str">
        <f>IF(Tableau3[[#This Row],[Échéance (mois)]]="","",Tableau3[[#This Row],[Capital amorti]]-Tableau3[[#This Row],[Capital]])</f>
        <v/>
      </c>
    </row>
    <row r="680" spans="2:8" ht="28.15" customHeight="1" x14ac:dyDescent="0.35">
      <c r="B680" s="33" t="str">
        <f t="shared" si="10"/>
        <v/>
      </c>
      <c r="C680" s="4" t="str">
        <f>IF(Tableau3[[#This Row],[Échéance (mois)]]="","",EOMONTH(C679,1))</f>
        <v/>
      </c>
      <c r="D680" s="30" t="str">
        <f>IF(Tableau3[[#This Row],[Échéance (mois)]]="","",H679)</f>
        <v/>
      </c>
      <c r="E680" s="5" t="str">
        <f>IF(Tableau3[[#This Row],[Échéance (mois)]]="","",$H$8)</f>
        <v/>
      </c>
      <c r="F680" s="28" t="str">
        <f>IF(Tableau3[[#This Row],[Échéance (mois)]]="","",Tableau3[[#This Row],[Capital amorti]]*$C$8%/12)</f>
        <v/>
      </c>
      <c r="G680" s="31" t="str">
        <f>IF(Tableau3[[#This Row],[Échéance (mois)]]="","",Tableau3[[#This Row],[Mensualité]]-Tableau3[[#This Row],[Intérêt]])</f>
        <v/>
      </c>
      <c r="H680" s="32" t="str">
        <f>IF(Tableau3[[#This Row],[Échéance (mois)]]="","",Tableau3[[#This Row],[Capital amorti]]-Tableau3[[#This Row],[Capital]])</f>
        <v/>
      </c>
    </row>
    <row r="681" spans="2:8" ht="28.15" customHeight="1" x14ac:dyDescent="0.35">
      <c r="B681" s="33" t="str">
        <f t="shared" si="10"/>
        <v/>
      </c>
      <c r="C681" s="4" t="str">
        <f>IF(Tableau3[[#This Row],[Échéance (mois)]]="","",EOMONTH(C680,1))</f>
        <v/>
      </c>
      <c r="D681" s="30" t="str">
        <f>IF(Tableau3[[#This Row],[Échéance (mois)]]="","",H680)</f>
        <v/>
      </c>
      <c r="E681" s="5" t="str">
        <f>IF(Tableau3[[#This Row],[Échéance (mois)]]="","",$H$8)</f>
        <v/>
      </c>
      <c r="F681" s="28" t="str">
        <f>IF(Tableau3[[#This Row],[Échéance (mois)]]="","",Tableau3[[#This Row],[Capital amorti]]*$C$8%/12)</f>
        <v/>
      </c>
      <c r="G681" s="31" t="str">
        <f>IF(Tableau3[[#This Row],[Échéance (mois)]]="","",Tableau3[[#This Row],[Mensualité]]-Tableau3[[#This Row],[Intérêt]])</f>
        <v/>
      </c>
      <c r="H681" s="32" t="str">
        <f>IF(Tableau3[[#This Row],[Échéance (mois)]]="","",Tableau3[[#This Row],[Capital amorti]]-Tableau3[[#This Row],[Capital]])</f>
        <v/>
      </c>
    </row>
    <row r="682" spans="2:8" ht="28.15" customHeight="1" x14ac:dyDescent="0.35">
      <c r="B682" s="33" t="str">
        <f t="shared" si="10"/>
        <v/>
      </c>
      <c r="C682" s="4" t="str">
        <f>IF(Tableau3[[#This Row],[Échéance (mois)]]="","",EOMONTH(C681,1))</f>
        <v/>
      </c>
      <c r="D682" s="30" t="str">
        <f>IF(Tableau3[[#This Row],[Échéance (mois)]]="","",H681)</f>
        <v/>
      </c>
      <c r="E682" s="5" t="str">
        <f>IF(Tableau3[[#This Row],[Échéance (mois)]]="","",$H$8)</f>
        <v/>
      </c>
      <c r="F682" s="28" t="str">
        <f>IF(Tableau3[[#This Row],[Échéance (mois)]]="","",Tableau3[[#This Row],[Capital amorti]]*$C$8%/12)</f>
        <v/>
      </c>
      <c r="G682" s="31" t="str">
        <f>IF(Tableau3[[#This Row],[Échéance (mois)]]="","",Tableau3[[#This Row],[Mensualité]]-Tableau3[[#This Row],[Intérêt]])</f>
        <v/>
      </c>
      <c r="H682" s="32" t="str">
        <f>IF(Tableau3[[#This Row],[Échéance (mois)]]="","",Tableau3[[#This Row],[Capital amorti]]-Tableau3[[#This Row],[Capital]])</f>
        <v/>
      </c>
    </row>
    <row r="683" spans="2:8" ht="28.15" customHeight="1" x14ac:dyDescent="0.35">
      <c r="B683" s="33" t="str">
        <f t="shared" si="10"/>
        <v/>
      </c>
      <c r="C683" s="4" t="str">
        <f>IF(Tableau3[[#This Row],[Échéance (mois)]]="","",EOMONTH(C682,1))</f>
        <v/>
      </c>
      <c r="D683" s="30" t="str">
        <f>IF(Tableau3[[#This Row],[Échéance (mois)]]="","",H682)</f>
        <v/>
      </c>
      <c r="E683" s="5" t="str">
        <f>IF(Tableau3[[#This Row],[Échéance (mois)]]="","",$H$8)</f>
        <v/>
      </c>
      <c r="F683" s="28" t="str">
        <f>IF(Tableau3[[#This Row],[Échéance (mois)]]="","",Tableau3[[#This Row],[Capital amorti]]*$C$8%/12)</f>
        <v/>
      </c>
      <c r="G683" s="31" t="str">
        <f>IF(Tableau3[[#This Row],[Échéance (mois)]]="","",Tableau3[[#This Row],[Mensualité]]-Tableau3[[#This Row],[Intérêt]])</f>
        <v/>
      </c>
      <c r="H683" s="32" t="str">
        <f>IF(Tableau3[[#This Row],[Échéance (mois)]]="","",Tableau3[[#This Row],[Capital amorti]]-Tableau3[[#This Row],[Capital]])</f>
        <v/>
      </c>
    </row>
    <row r="684" spans="2:8" ht="28.15" customHeight="1" x14ac:dyDescent="0.35">
      <c r="B684" s="33" t="str">
        <f t="shared" si="10"/>
        <v/>
      </c>
      <c r="C684" s="4" t="str">
        <f>IF(Tableau3[[#This Row],[Échéance (mois)]]="","",EOMONTH(C683,1))</f>
        <v/>
      </c>
      <c r="D684" s="30" t="str">
        <f>IF(Tableau3[[#This Row],[Échéance (mois)]]="","",H683)</f>
        <v/>
      </c>
      <c r="E684" s="5" t="str">
        <f>IF(Tableau3[[#This Row],[Échéance (mois)]]="","",$H$8)</f>
        <v/>
      </c>
      <c r="F684" s="28" t="str">
        <f>IF(Tableau3[[#This Row],[Échéance (mois)]]="","",Tableau3[[#This Row],[Capital amorti]]*$C$8%/12)</f>
        <v/>
      </c>
      <c r="G684" s="31" t="str">
        <f>IF(Tableau3[[#This Row],[Échéance (mois)]]="","",Tableau3[[#This Row],[Mensualité]]-Tableau3[[#This Row],[Intérêt]])</f>
        <v/>
      </c>
      <c r="H684" s="32" t="str">
        <f>IF(Tableau3[[#This Row],[Échéance (mois)]]="","",Tableau3[[#This Row],[Capital amorti]]-Tableau3[[#This Row],[Capital]])</f>
        <v/>
      </c>
    </row>
    <row r="685" spans="2:8" ht="28.15" customHeight="1" x14ac:dyDescent="0.35">
      <c r="B685" s="33" t="str">
        <f t="shared" si="10"/>
        <v/>
      </c>
      <c r="C685" s="4" t="str">
        <f>IF(Tableau3[[#This Row],[Échéance (mois)]]="","",EOMONTH(C684,1))</f>
        <v/>
      </c>
      <c r="D685" s="30" t="str">
        <f>IF(Tableau3[[#This Row],[Échéance (mois)]]="","",H684)</f>
        <v/>
      </c>
      <c r="E685" s="5" t="str">
        <f>IF(Tableau3[[#This Row],[Échéance (mois)]]="","",$H$8)</f>
        <v/>
      </c>
      <c r="F685" s="28" t="str">
        <f>IF(Tableau3[[#This Row],[Échéance (mois)]]="","",Tableau3[[#This Row],[Capital amorti]]*$C$8%/12)</f>
        <v/>
      </c>
      <c r="G685" s="31" t="str">
        <f>IF(Tableau3[[#This Row],[Échéance (mois)]]="","",Tableau3[[#This Row],[Mensualité]]-Tableau3[[#This Row],[Intérêt]])</f>
        <v/>
      </c>
      <c r="H685" s="32" t="str">
        <f>IF(Tableau3[[#This Row],[Échéance (mois)]]="","",Tableau3[[#This Row],[Capital amorti]]-Tableau3[[#This Row],[Capital]])</f>
        <v/>
      </c>
    </row>
    <row r="686" spans="2:8" ht="28.15" customHeight="1" x14ac:dyDescent="0.35">
      <c r="B686" s="33" t="str">
        <f t="shared" si="10"/>
        <v/>
      </c>
      <c r="C686" s="4" t="str">
        <f>IF(Tableau3[[#This Row],[Échéance (mois)]]="","",EOMONTH(C685,1))</f>
        <v/>
      </c>
      <c r="D686" s="30" t="str">
        <f>IF(Tableau3[[#This Row],[Échéance (mois)]]="","",H685)</f>
        <v/>
      </c>
      <c r="E686" s="5" t="str">
        <f>IF(Tableau3[[#This Row],[Échéance (mois)]]="","",$H$8)</f>
        <v/>
      </c>
      <c r="F686" s="28" t="str">
        <f>IF(Tableau3[[#This Row],[Échéance (mois)]]="","",Tableau3[[#This Row],[Capital amorti]]*$C$8%/12)</f>
        <v/>
      </c>
      <c r="G686" s="31" t="str">
        <f>IF(Tableau3[[#This Row],[Échéance (mois)]]="","",Tableau3[[#This Row],[Mensualité]]-Tableau3[[#This Row],[Intérêt]])</f>
        <v/>
      </c>
      <c r="H686" s="32" t="str">
        <f>IF(Tableau3[[#This Row],[Échéance (mois)]]="","",Tableau3[[#This Row],[Capital amorti]]-Tableau3[[#This Row],[Capital]])</f>
        <v/>
      </c>
    </row>
    <row r="687" spans="2:8" ht="28.15" customHeight="1" x14ac:dyDescent="0.35">
      <c r="B687" s="33" t="str">
        <f t="shared" si="10"/>
        <v/>
      </c>
      <c r="C687" s="4" t="str">
        <f>IF(Tableau3[[#This Row],[Échéance (mois)]]="","",EOMONTH(C686,1))</f>
        <v/>
      </c>
      <c r="D687" s="30" t="str">
        <f>IF(Tableau3[[#This Row],[Échéance (mois)]]="","",H686)</f>
        <v/>
      </c>
      <c r="E687" s="5" t="str">
        <f>IF(Tableau3[[#This Row],[Échéance (mois)]]="","",$H$8)</f>
        <v/>
      </c>
      <c r="F687" s="28" t="str">
        <f>IF(Tableau3[[#This Row],[Échéance (mois)]]="","",Tableau3[[#This Row],[Capital amorti]]*$C$8%/12)</f>
        <v/>
      </c>
      <c r="G687" s="31" t="str">
        <f>IF(Tableau3[[#This Row],[Échéance (mois)]]="","",Tableau3[[#This Row],[Mensualité]]-Tableau3[[#This Row],[Intérêt]])</f>
        <v/>
      </c>
      <c r="H687" s="32" t="str">
        <f>IF(Tableau3[[#This Row],[Échéance (mois)]]="","",Tableau3[[#This Row],[Capital amorti]]-Tableau3[[#This Row],[Capital]])</f>
        <v/>
      </c>
    </row>
    <row r="688" spans="2:8" ht="28.15" customHeight="1" x14ac:dyDescent="0.35">
      <c r="B688" s="33" t="str">
        <f t="shared" si="10"/>
        <v/>
      </c>
      <c r="C688" s="4" t="str">
        <f>IF(Tableau3[[#This Row],[Échéance (mois)]]="","",EOMONTH(C687,1))</f>
        <v/>
      </c>
      <c r="D688" s="30" t="str">
        <f>IF(Tableau3[[#This Row],[Échéance (mois)]]="","",H687)</f>
        <v/>
      </c>
      <c r="E688" s="5" t="str">
        <f>IF(Tableau3[[#This Row],[Échéance (mois)]]="","",$H$8)</f>
        <v/>
      </c>
      <c r="F688" s="28" t="str">
        <f>IF(Tableau3[[#This Row],[Échéance (mois)]]="","",Tableau3[[#This Row],[Capital amorti]]*$C$8%/12)</f>
        <v/>
      </c>
      <c r="G688" s="31" t="str">
        <f>IF(Tableau3[[#This Row],[Échéance (mois)]]="","",Tableau3[[#This Row],[Mensualité]]-Tableau3[[#This Row],[Intérêt]])</f>
        <v/>
      </c>
      <c r="H688" s="32" t="str">
        <f>IF(Tableau3[[#This Row],[Échéance (mois)]]="","",Tableau3[[#This Row],[Capital amorti]]-Tableau3[[#This Row],[Capital]])</f>
        <v/>
      </c>
    </row>
    <row r="689" spans="2:8" ht="28.15" customHeight="1" x14ac:dyDescent="0.35">
      <c r="B689" s="33" t="str">
        <f t="shared" si="10"/>
        <v/>
      </c>
      <c r="C689" s="4" t="str">
        <f>IF(Tableau3[[#This Row],[Échéance (mois)]]="","",EOMONTH(C688,1))</f>
        <v/>
      </c>
      <c r="D689" s="30" t="str">
        <f>IF(Tableau3[[#This Row],[Échéance (mois)]]="","",H688)</f>
        <v/>
      </c>
      <c r="E689" s="5" t="str">
        <f>IF(Tableau3[[#This Row],[Échéance (mois)]]="","",$H$8)</f>
        <v/>
      </c>
      <c r="F689" s="28" t="str">
        <f>IF(Tableau3[[#This Row],[Échéance (mois)]]="","",Tableau3[[#This Row],[Capital amorti]]*$C$8%/12)</f>
        <v/>
      </c>
      <c r="G689" s="31" t="str">
        <f>IF(Tableau3[[#This Row],[Échéance (mois)]]="","",Tableau3[[#This Row],[Mensualité]]-Tableau3[[#This Row],[Intérêt]])</f>
        <v/>
      </c>
      <c r="H689" s="32" t="str">
        <f>IF(Tableau3[[#This Row],[Échéance (mois)]]="","",Tableau3[[#This Row],[Capital amorti]]-Tableau3[[#This Row],[Capital]])</f>
        <v/>
      </c>
    </row>
    <row r="690" spans="2:8" ht="28.15" customHeight="1" x14ac:dyDescent="0.35">
      <c r="B690" s="33" t="str">
        <f t="shared" si="10"/>
        <v/>
      </c>
      <c r="C690" s="4" t="str">
        <f>IF(Tableau3[[#This Row],[Échéance (mois)]]="","",EOMONTH(C689,1))</f>
        <v/>
      </c>
      <c r="D690" s="30" t="str">
        <f>IF(Tableau3[[#This Row],[Échéance (mois)]]="","",H689)</f>
        <v/>
      </c>
      <c r="E690" s="5" t="str">
        <f>IF(Tableau3[[#This Row],[Échéance (mois)]]="","",$H$8)</f>
        <v/>
      </c>
      <c r="F690" s="28" t="str">
        <f>IF(Tableau3[[#This Row],[Échéance (mois)]]="","",Tableau3[[#This Row],[Capital amorti]]*$C$8%/12)</f>
        <v/>
      </c>
      <c r="G690" s="31" t="str">
        <f>IF(Tableau3[[#This Row],[Échéance (mois)]]="","",Tableau3[[#This Row],[Mensualité]]-Tableau3[[#This Row],[Intérêt]])</f>
        <v/>
      </c>
      <c r="H690" s="32" t="str">
        <f>IF(Tableau3[[#This Row],[Échéance (mois)]]="","",Tableau3[[#This Row],[Capital amorti]]-Tableau3[[#This Row],[Capital]])</f>
        <v/>
      </c>
    </row>
    <row r="691" spans="2:8" ht="28.15" customHeight="1" x14ac:dyDescent="0.35">
      <c r="B691" s="33" t="str">
        <f t="shared" si="10"/>
        <v/>
      </c>
      <c r="C691" s="4" t="str">
        <f>IF(Tableau3[[#This Row],[Échéance (mois)]]="","",EOMONTH(C690,1))</f>
        <v/>
      </c>
      <c r="D691" s="30" t="str">
        <f>IF(Tableau3[[#This Row],[Échéance (mois)]]="","",H690)</f>
        <v/>
      </c>
      <c r="E691" s="5" t="str">
        <f>IF(Tableau3[[#This Row],[Échéance (mois)]]="","",$H$8)</f>
        <v/>
      </c>
      <c r="F691" s="28" t="str">
        <f>IF(Tableau3[[#This Row],[Échéance (mois)]]="","",Tableau3[[#This Row],[Capital amorti]]*$C$8%/12)</f>
        <v/>
      </c>
      <c r="G691" s="31" t="str">
        <f>IF(Tableau3[[#This Row],[Échéance (mois)]]="","",Tableau3[[#This Row],[Mensualité]]-Tableau3[[#This Row],[Intérêt]])</f>
        <v/>
      </c>
      <c r="H691" s="32" t="str">
        <f>IF(Tableau3[[#This Row],[Échéance (mois)]]="","",Tableau3[[#This Row],[Capital amorti]]-Tableau3[[#This Row],[Capital]])</f>
        <v/>
      </c>
    </row>
    <row r="692" spans="2:8" ht="28.15" customHeight="1" x14ac:dyDescent="0.35">
      <c r="B692" s="33" t="str">
        <f t="shared" si="10"/>
        <v/>
      </c>
      <c r="C692" s="4" t="str">
        <f>IF(Tableau3[[#This Row],[Échéance (mois)]]="","",EOMONTH(C691,1))</f>
        <v/>
      </c>
      <c r="D692" s="30" t="str">
        <f>IF(Tableau3[[#This Row],[Échéance (mois)]]="","",H691)</f>
        <v/>
      </c>
      <c r="E692" s="5" t="str">
        <f>IF(Tableau3[[#This Row],[Échéance (mois)]]="","",$H$8)</f>
        <v/>
      </c>
      <c r="F692" s="28" t="str">
        <f>IF(Tableau3[[#This Row],[Échéance (mois)]]="","",Tableau3[[#This Row],[Capital amorti]]*$C$8%/12)</f>
        <v/>
      </c>
      <c r="G692" s="31" t="str">
        <f>IF(Tableau3[[#This Row],[Échéance (mois)]]="","",Tableau3[[#This Row],[Mensualité]]-Tableau3[[#This Row],[Intérêt]])</f>
        <v/>
      </c>
      <c r="H692" s="32" t="str">
        <f>IF(Tableau3[[#This Row],[Échéance (mois)]]="","",Tableau3[[#This Row],[Capital amorti]]-Tableau3[[#This Row],[Capital]])</f>
        <v/>
      </c>
    </row>
    <row r="693" spans="2:8" ht="28.15" customHeight="1" x14ac:dyDescent="0.35">
      <c r="B693" s="33" t="str">
        <f t="shared" si="10"/>
        <v/>
      </c>
      <c r="C693" s="4" t="str">
        <f>IF(Tableau3[[#This Row],[Échéance (mois)]]="","",EOMONTH(C692,1))</f>
        <v/>
      </c>
      <c r="D693" s="30" t="str">
        <f>IF(Tableau3[[#This Row],[Échéance (mois)]]="","",H692)</f>
        <v/>
      </c>
      <c r="E693" s="5" t="str">
        <f>IF(Tableau3[[#This Row],[Échéance (mois)]]="","",$H$8)</f>
        <v/>
      </c>
      <c r="F693" s="28" t="str">
        <f>IF(Tableau3[[#This Row],[Échéance (mois)]]="","",Tableau3[[#This Row],[Capital amorti]]*$C$8%/12)</f>
        <v/>
      </c>
      <c r="G693" s="31" t="str">
        <f>IF(Tableau3[[#This Row],[Échéance (mois)]]="","",Tableau3[[#This Row],[Mensualité]]-Tableau3[[#This Row],[Intérêt]])</f>
        <v/>
      </c>
      <c r="H693" s="32" t="str">
        <f>IF(Tableau3[[#This Row],[Échéance (mois)]]="","",Tableau3[[#This Row],[Capital amorti]]-Tableau3[[#This Row],[Capital]])</f>
        <v/>
      </c>
    </row>
    <row r="694" spans="2:8" ht="28.15" customHeight="1" x14ac:dyDescent="0.35">
      <c r="B694" s="33" t="str">
        <f t="shared" si="10"/>
        <v/>
      </c>
      <c r="C694" s="4" t="str">
        <f>IF(Tableau3[[#This Row],[Échéance (mois)]]="","",EOMONTH(C693,1))</f>
        <v/>
      </c>
      <c r="D694" s="30" t="str">
        <f>IF(Tableau3[[#This Row],[Échéance (mois)]]="","",H693)</f>
        <v/>
      </c>
      <c r="E694" s="5" t="str">
        <f>IF(Tableau3[[#This Row],[Échéance (mois)]]="","",$H$8)</f>
        <v/>
      </c>
      <c r="F694" s="28" t="str">
        <f>IF(Tableau3[[#This Row],[Échéance (mois)]]="","",Tableau3[[#This Row],[Capital amorti]]*$C$8%/12)</f>
        <v/>
      </c>
      <c r="G694" s="31" t="str">
        <f>IF(Tableau3[[#This Row],[Échéance (mois)]]="","",Tableau3[[#This Row],[Mensualité]]-Tableau3[[#This Row],[Intérêt]])</f>
        <v/>
      </c>
      <c r="H694" s="32" t="str">
        <f>IF(Tableau3[[#This Row],[Échéance (mois)]]="","",Tableau3[[#This Row],[Capital amorti]]-Tableau3[[#This Row],[Capital]])</f>
        <v/>
      </c>
    </row>
    <row r="695" spans="2:8" ht="28.15" customHeight="1" x14ac:dyDescent="0.35">
      <c r="B695" s="33" t="str">
        <f t="shared" si="10"/>
        <v/>
      </c>
      <c r="C695" s="4" t="str">
        <f>IF(Tableau3[[#This Row],[Échéance (mois)]]="","",EOMONTH(C694,1))</f>
        <v/>
      </c>
      <c r="D695" s="30" t="str">
        <f>IF(Tableau3[[#This Row],[Échéance (mois)]]="","",H694)</f>
        <v/>
      </c>
      <c r="E695" s="5" t="str">
        <f>IF(Tableau3[[#This Row],[Échéance (mois)]]="","",$H$8)</f>
        <v/>
      </c>
      <c r="F695" s="28" t="str">
        <f>IF(Tableau3[[#This Row],[Échéance (mois)]]="","",Tableau3[[#This Row],[Capital amorti]]*$C$8%/12)</f>
        <v/>
      </c>
      <c r="G695" s="31" t="str">
        <f>IF(Tableau3[[#This Row],[Échéance (mois)]]="","",Tableau3[[#This Row],[Mensualité]]-Tableau3[[#This Row],[Intérêt]])</f>
        <v/>
      </c>
      <c r="H695" s="32" t="str">
        <f>IF(Tableau3[[#This Row],[Échéance (mois)]]="","",Tableau3[[#This Row],[Capital amorti]]-Tableau3[[#This Row],[Capital]])</f>
        <v/>
      </c>
    </row>
    <row r="696" spans="2:8" ht="28.15" customHeight="1" x14ac:dyDescent="0.35">
      <c r="B696" s="33" t="str">
        <f t="shared" si="10"/>
        <v/>
      </c>
      <c r="C696" s="4" t="str">
        <f>IF(Tableau3[[#This Row],[Échéance (mois)]]="","",EOMONTH(C695,1))</f>
        <v/>
      </c>
      <c r="D696" s="30" t="str">
        <f>IF(Tableau3[[#This Row],[Échéance (mois)]]="","",H695)</f>
        <v/>
      </c>
      <c r="E696" s="5" t="str">
        <f>IF(Tableau3[[#This Row],[Échéance (mois)]]="","",$H$8)</f>
        <v/>
      </c>
      <c r="F696" s="28" t="str">
        <f>IF(Tableau3[[#This Row],[Échéance (mois)]]="","",Tableau3[[#This Row],[Capital amorti]]*$C$8%/12)</f>
        <v/>
      </c>
      <c r="G696" s="31" t="str">
        <f>IF(Tableau3[[#This Row],[Échéance (mois)]]="","",Tableau3[[#This Row],[Mensualité]]-Tableau3[[#This Row],[Intérêt]])</f>
        <v/>
      </c>
      <c r="H696" s="32" t="str">
        <f>IF(Tableau3[[#This Row],[Échéance (mois)]]="","",Tableau3[[#This Row],[Capital amorti]]-Tableau3[[#This Row],[Capital]])</f>
        <v/>
      </c>
    </row>
    <row r="697" spans="2:8" ht="28.15" customHeight="1" x14ac:dyDescent="0.35">
      <c r="B697" s="33" t="str">
        <f t="shared" si="10"/>
        <v/>
      </c>
      <c r="C697" s="4" t="str">
        <f>IF(Tableau3[[#This Row],[Échéance (mois)]]="","",EOMONTH(C696,1))</f>
        <v/>
      </c>
      <c r="D697" s="30" t="str">
        <f>IF(Tableau3[[#This Row],[Échéance (mois)]]="","",H696)</f>
        <v/>
      </c>
      <c r="E697" s="5" t="str">
        <f>IF(Tableau3[[#This Row],[Échéance (mois)]]="","",$H$8)</f>
        <v/>
      </c>
      <c r="F697" s="28" t="str">
        <f>IF(Tableau3[[#This Row],[Échéance (mois)]]="","",Tableau3[[#This Row],[Capital amorti]]*$C$8%/12)</f>
        <v/>
      </c>
      <c r="G697" s="31" t="str">
        <f>IF(Tableau3[[#This Row],[Échéance (mois)]]="","",Tableau3[[#This Row],[Mensualité]]-Tableau3[[#This Row],[Intérêt]])</f>
        <v/>
      </c>
      <c r="H697" s="32" t="str">
        <f>IF(Tableau3[[#This Row],[Échéance (mois)]]="","",Tableau3[[#This Row],[Capital amorti]]-Tableau3[[#This Row],[Capital]])</f>
        <v/>
      </c>
    </row>
    <row r="698" spans="2:8" ht="28.15" customHeight="1" x14ac:dyDescent="0.35">
      <c r="B698" s="33" t="str">
        <f t="shared" si="10"/>
        <v/>
      </c>
      <c r="C698" s="4" t="str">
        <f>IF(Tableau3[[#This Row],[Échéance (mois)]]="","",EOMONTH(C697,1))</f>
        <v/>
      </c>
      <c r="D698" s="30" t="str">
        <f>IF(Tableau3[[#This Row],[Échéance (mois)]]="","",H697)</f>
        <v/>
      </c>
      <c r="E698" s="5" t="str">
        <f>IF(Tableau3[[#This Row],[Échéance (mois)]]="","",$H$8)</f>
        <v/>
      </c>
      <c r="F698" s="28" t="str">
        <f>IF(Tableau3[[#This Row],[Échéance (mois)]]="","",Tableau3[[#This Row],[Capital amorti]]*$C$8%/12)</f>
        <v/>
      </c>
      <c r="G698" s="31" t="str">
        <f>IF(Tableau3[[#This Row],[Échéance (mois)]]="","",Tableau3[[#This Row],[Mensualité]]-Tableau3[[#This Row],[Intérêt]])</f>
        <v/>
      </c>
      <c r="H698" s="32" t="str">
        <f>IF(Tableau3[[#This Row],[Échéance (mois)]]="","",Tableau3[[#This Row],[Capital amorti]]-Tableau3[[#This Row],[Capital]])</f>
        <v/>
      </c>
    </row>
    <row r="699" spans="2:8" ht="28.15" customHeight="1" x14ac:dyDescent="0.35">
      <c r="B699" s="33" t="str">
        <f t="shared" si="10"/>
        <v/>
      </c>
      <c r="C699" s="4" t="str">
        <f>IF(Tableau3[[#This Row],[Échéance (mois)]]="","",EOMONTH(C698,1))</f>
        <v/>
      </c>
      <c r="D699" s="30" t="str">
        <f>IF(Tableau3[[#This Row],[Échéance (mois)]]="","",H698)</f>
        <v/>
      </c>
      <c r="E699" s="5" t="str">
        <f>IF(Tableau3[[#This Row],[Échéance (mois)]]="","",$H$8)</f>
        <v/>
      </c>
      <c r="F699" s="28" t="str">
        <f>IF(Tableau3[[#This Row],[Échéance (mois)]]="","",Tableau3[[#This Row],[Capital amorti]]*$C$8%/12)</f>
        <v/>
      </c>
      <c r="G699" s="31" t="str">
        <f>IF(Tableau3[[#This Row],[Échéance (mois)]]="","",Tableau3[[#This Row],[Mensualité]]-Tableau3[[#This Row],[Intérêt]])</f>
        <v/>
      </c>
      <c r="H699" s="32" t="str">
        <f>IF(Tableau3[[#This Row],[Échéance (mois)]]="","",Tableau3[[#This Row],[Capital amorti]]-Tableau3[[#This Row],[Capital]])</f>
        <v/>
      </c>
    </row>
    <row r="700" spans="2:8" ht="28.15" customHeight="1" x14ac:dyDescent="0.35">
      <c r="B700" s="33" t="str">
        <f t="shared" si="10"/>
        <v/>
      </c>
      <c r="C700" s="4" t="str">
        <f>IF(Tableau3[[#This Row],[Échéance (mois)]]="","",EOMONTH(C699,1))</f>
        <v/>
      </c>
      <c r="D700" s="30" t="str">
        <f>IF(Tableau3[[#This Row],[Échéance (mois)]]="","",H699)</f>
        <v/>
      </c>
      <c r="E700" s="5" t="str">
        <f>IF(Tableau3[[#This Row],[Échéance (mois)]]="","",$H$8)</f>
        <v/>
      </c>
      <c r="F700" s="28" t="str">
        <f>IF(Tableau3[[#This Row],[Échéance (mois)]]="","",Tableau3[[#This Row],[Capital amorti]]*$C$8%/12)</f>
        <v/>
      </c>
      <c r="G700" s="31" t="str">
        <f>IF(Tableau3[[#This Row],[Échéance (mois)]]="","",Tableau3[[#This Row],[Mensualité]]-Tableau3[[#This Row],[Intérêt]])</f>
        <v/>
      </c>
      <c r="H700" s="32" t="str">
        <f>IF(Tableau3[[#This Row],[Échéance (mois)]]="","",Tableau3[[#This Row],[Capital amorti]]-Tableau3[[#This Row],[Capital]])</f>
        <v/>
      </c>
    </row>
    <row r="701" spans="2:8" ht="28.15" customHeight="1" x14ac:dyDescent="0.35">
      <c r="B701" s="33" t="str">
        <f t="shared" si="10"/>
        <v/>
      </c>
      <c r="C701" s="4" t="str">
        <f>IF(Tableau3[[#This Row],[Échéance (mois)]]="","",EOMONTH(C700,1))</f>
        <v/>
      </c>
      <c r="D701" s="30" t="str">
        <f>IF(Tableau3[[#This Row],[Échéance (mois)]]="","",H700)</f>
        <v/>
      </c>
      <c r="E701" s="5" t="str">
        <f>IF(Tableau3[[#This Row],[Échéance (mois)]]="","",$H$8)</f>
        <v/>
      </c>
      <c r="F701" s="28" t="str">
        <f>IF(Tableau3[[#This Row],[Échéance (mois)]]="","",Tableau3[[#This Row],[Capital amorti]]*$C$8%/12)</f>
        <v/>
      </c>
      <c r="G701" s="31" t="str">
        <f>IF(Tableau3[[#This Row],[Échéance (mois)]]="","",Tableau3[[#This Row],[Mensualité]]-Tableau3[[#This Row],[Intérêt]])</f>
        <v/>
      </c>
      <c r="H701" s="32" t="str">
        <f>IF(Tableau3[[#This Row],[Échéance (mois)]]="","",Tableau3[[#This Row],[Capital amorti]]-Tableau3[[#This Row],[Capital]])</f>
        <v/>
      </c>
    </row>
    <row r="702" spans="2:8" ht="28.15" customHeight="1" x14ac:dyDescent="0.35">
      <c r="B702" s="33" t="str">
        <f t="shared" si="10"/>
        <v/>
      </c>
      <c r="C702" s="4" t="str">
        <f>IF(Tableau3[[#This Row],[Échéance (mois)]]="","",EOMONTH(C701,1))</f>
        <v/>
      </c>
      <c r="D702" s="30" t="str">
        <f>IF(Tableau3[[#This Row],[Échéance (mois)]]="","",H701)</f>
        <v/>
      </c>
      <c r="E702" s="5" t="str">
        <f>IF(Tableau3[[#This Row],[Échéance (mois)]]="","",$H$8)</f>
        <v/>
      </c>
      <c r="F702" s="28" t="str">
        <f>IF(Tableau3[[#This Row],[Échéance (mois)]]="","",Tableau3[[#This Row],[Capital amorti]]*$C$8%/12)</f>
        <v/>
      </c>
      <c r="G702" s="31" t="str">
        <f>IF(Tableau3[[#This Row],[Échéance (mois)]]="","",Tableau3[[#This Row],[Mensualité]]-Tableau3[[#This Row],[Intérêt]])</f>
        <v/>
      </c>
      <c r="H702" s="32" t="str">
        <f>IF(Tableau3[[#This Row],[Échéance (mois)]]="","",Tableau3[[#This Row],[Capital amorti]]-Tableau3[[#This Row],[Capital]])</f>
        <v/>
      </c>
    </row>
    <row r="703" spans="2:8" ht="28.15" customHeight="1" x14ac:dyDescent="0.35">
      <c r="B703" s="33" t="str">
        <f t="shared" si="10"/>
        <v/>
      </c>
      <c r="C703" s="4" t="str">
        <f>IF(Tableau3[[#This Row],[Échéance (mois)]]="","",EOMONTH(C702,1))</f>
        <v/>
      </c>
      <c r="D703" s="30" t="str">
        <f>IF(Tableau3[[#This Row],[Échéance (mois)]]="","",H702)</f>
        <v/>
      </c>
      <c r="E703" s="5" t="str">
        <f>IF(Tableau3[[#This Row],[Échéance (mois)]]="","",$H$8)</f>
        <v/>
      </c>
      <c r="F703" s="28" t="str">
        <f>IF(Tableau3[[#This Row],[Échéance (mois)]]="","",Tableau3[[#This Row],[Capital amorti]]*$C$8%/12)</f>
        <v/>
      </c>
      <c r="G703" s="31" t="str">
        <f>IF(Tableau3[[#This Row],[Échéance (mois)]]="","",Tableau3[[#This Row],[Mensualité]]-Tableau3[[#This Row],[Intérêt]])</f>
        <v/>
      </c>
      <c r="H703" s="32" t="str">
        <f>IF(Tableau3[[#This Row],[Échéance (mois)]]="","",Tableau3[[#This Row],[Capital amorti]]-Tableau3[[#This Row],[Capital]])</f>
        <v/>
      </c>
    </row>
    <row r="704" spans="2:8" ht="28.15" customHeight="1" x14ac:dyDescent="0.35">
      <c r="B704" s="33" t="str">
        <f t="shared" si="10"/>
        <v/>
      </c>
      <c r="C704" s="4" t="str">
        <f>IF(Tableau3[[#This Row],[Échéance (mois)]]="","",EOMONTH(C703,1))</f>
        <v/>
      </c>
      <c r="D704" s="30" t="str">
        <f>IF(Tableau3[[#This Row],[Échéance (mois)]]="","",H703)</f>
        <v/>
      </c>
      <c r="E704" s="5" t="str">
        <f>IF(Tableau3[[#This Row],[Échéance (mois)]]="","",$H$8)</f>
        <v/>
      </c>
      <c r="F704" s="28" t="str">
        <f>IF(Tableau3[[#This Row],[Échéance (mois)]]="","",Tableau3[[#This Row],[Capital amorti]]*$C$8%/12)</f>
        <v/>
      </c>
      <c r="G704" s="31" t="str">
        <f>IF(Tableau3[[#This Row],[Échéance (mois)]]="","",Tableau3[[#This Row],[Mensualité]]-Tableau3[[#This Row],[Intérêt]])</f>
        <v/>
      </c>
      <c r="H704" s="32" t="str">
        <f>IF(Tableau3[[#This Row],[Échéance (mois)]]="","",Tableau3[[#This Row],[Capital amorti]]-Tableau3[[#This Row],[Capital]])</f>
        <v/>
      </c>
    </row>
    <row r="705" spans="2:8" ht="28.15" customHeight="1" x14ac:dyDescent="0.35">
      <c r="B705" s="33" t="str">
        <f t="shared" si="10"/>
        <v/>
      </c>
      <c r="C705" s="4" t="str">
        <f>IF(Tableau3[[#This Row],[Échéance (mois)]]="","",EOMONTH(C704,1))</f>
        <v/>
      </c>
      <c r="D705" s="30" t="str">
        <f>IF(Tableau3[[#This Row],[Échéance (mois)]]="","",H704)</f>
        <v/>
      </c>
      <c r="E705" s="5" t="str">
        <f>IF(Tableau3[[#This Row],[Échéance (mois)]]="","",$H$8)</f>
        <v/>
      </c>
      <c r="F705" s="28" t="str">
        <f>IF(Tableau3[[#This Row],[Échéance (mois)]]="","",Tableau3[[#This Row],[Capital amorti]]*$C$8%/12)</f>
        <v/>
      </c>
      <c r="G705" s="31" t="str">
        <f>IF(Tableau3[[#This Row],[Échéance (mois)]]="","",Tableau3[[#This Row],[Mensualité]]-Tableau3[[#This Row],[Intérêt]])</f>
        <v/>
      </c>
      <c r="H705" s="32" t="str">
        <f>IF(Tableau3[[#This Row],[Échéance (mois)]]="","",Tableau3[[#This Row],[Capital amorti]]-Tableau3[[#This Row],[Capital]])</f>
        <v/>
      </c>
    </row>
    <row r="706" spans="2:8" ht="28.15" customHeight="1" x14ac:dyDescent="0.35">
      <c r="B706" s="33" t="str">
        <f t="shared" si="10"/>
        <v/>
      </c>
      <c r="C706" s="4" t="str">
        <f>IF(Tableau3[[#This Row],[Échéance (mois)]]="","",EOMONTH(C705,1))</f>
        <v/>
      </c>
      <c r="D706" s="30" t="str">
        <f>IF(Tableau3[[#This Row],[Échéance (mois)]]="","",H705)</f>
        <v/>
      </c>
      <c r="E706" s="5" t="str">
        <f>IF(Tableau3[[#This Row],[Échéance (mois)]]="","",$H$8)</f>
        <v/>
      </c>
      <c r="F706" s="28" t="str">
        <f>IF(Tableau3[[#This Row],[Échéance (mois)]]="","",Tableau3[[#This Row],[Capital amorti]]*$C$8%/12)</f>
        <v/>
      </c>
      <c r="G706" s="31" t="str">
        <f>IF(Tableau3[[#This Row],[Échéance (mois)]]="","",Tableau3[[#This Row],[Mensualité]]-Tableau3[[#This Row],[Intérêt]])</f>
        <v/>
      </c>
      <c r="H706" s="32" t="str">
        <f>IF(Tableau3[[#This Row],[Échéance (mois)]]="","",Tableau3[[#This Row],[Capital amorti]]-Tableau3[[#This Row],[Capital]])</f>
        <v/>
      </c>
    </row>
    <row r="707" spans="2:8" ht="28.15" customHeight="1" x14ac:dyDescent="0.35">
      <c r="B707" s="33" t="str">
        <f t="shared" si="10"/>
        <v/>
      </c>
      <c r="C707" s="4" t="str">
        <f>IF(Tableau3[[#This Row],[Échéance (mois)]]="","",EOMONTH(C706,1))</f>
        <v/>
      </c>
      <c r="D707" s="30" t="str">
        <f>IF(Tableau3[[#This Row],[Échéance (mois)]]="","",H706)</f>
        <v/>
      </c>
      <c r="E707" s="5" t="str">
        <f>IF(Tableau3[[#This Row],[Échéance (mois)]]="","",$H$8)</f>
        <v/>
      </c>
      <c r="F707" s="28" t="str">
        <f>IF(Tableau3[[#This Row],[Échéance (mois)]]="","",Tableau3[[#This Row],[Capital amorti]]*$C$8%/12)</f>
        <v/>
      </c>
      <c r="G707" s="31" t="str">
        <f>IF(Tableau3[[#This Row],[Échéance (mois)]]="","",Tableau3[[#This Row],[Mensualité]]-Tableau3[[#This Row],[Intérêt]])</f>
        <v/>
      </c>
      <c r="H707" s="32" t="str">
        <f>IF(Tableau3[[#This Row],[Échéance (mois)]]="","",Tableau3[[#This Row],[Capital amorti]]-Tableau3[[#This Row],[Capital]])</f>
        <v/>
      </c>
    </row>
    <row r="708" spans="2:8" ht="28.15" customHeight="1" x14ac:dyDescent="0.35">
      <c r="B708" s="33" t="str">
        <f t="shared" si="10"/>
        <v/>
      </c>
      <c r="C708" s="4" t="str">
        <f>IF(Tableau3[[#This Row],[Échéance (mois)]]="","",EOMONTH(C707,1))</f>
        <v/>
      </c>
      <c r="D708" s="30" t="str">
        <f>IF(Tableau3[[#This Row],[Échéance (mois)]]="","",H707)</f>
        <v/>
      </c>
      <c r="E708" s="5" t="str">
        <f>IF(Tableau3[[#This Row],[Échéance (mois)]]="","",$H$8)</f>
        <v/>
      </c>
      <c r="F708" s="28" t="str">
        <f>IF(Tableau3[[#This Row],[Échéance (mois)]]="","",Tableau3[[#This Row],[Capital amorti]]*$C$8%/12)</f>
        <v/>
      </c>
      <c r="G708" s="31" t="str">
        <f>IF(Tableau3[[#This Row],[Échéance (mois)]]="","",Tableau3[[#This Row],[Mensualité]]-Tableau3[[#This Row],[Intérêt]])</f>
        <v/>
      </c>
      <c r="H708" s="32" t="str">
        <f>IF(Tableau3[[#This Row],[Échéance (mois)]]="","",Tableau3[[#This Row],[Capital amorti]]-Tableau3[[#This Row],[Capital]])</f>
        <v/>
      </c>
    </row>
    <row r="709" spans="2:8" ht="28.15" customHeight="1" x14ac:dyDescent="0.35">
      <c r="B709" s="33" t="str">
        <f t="shared" si="10"/>
        <v/>
      </c>
      <c r="C709" s="4" t="str">
        <f>IF(Tableau3[[#This Row],[Échéance (mois)]]="","",EOMONTH(C708,1))</f>
        <v/>
      </c>
      <c r="D709" s="30" t="str">
        <f>IF(Tableau3[[#This Row],[Échéance (mois)]]="","",H708)</f>
        <v/>
      </c>
      <c r="E709" s="5" t="str">
        <f>IF(Tableau3[[#This Row],[Échéance (mois)]]="","",$H$8)</f>
        <v/>
      </c>
      <c r="F709" s="28" t="str">
        <f>IF(Tableau3[[#This Row],[Échéance (mois)]]="","",Tableau3[[#This Row],[Capital amorti]]*$C$8%/12)</f>
        <v/>
      </c>
      <c r="G709" s="31" t="str">
        <f>IF(Tableau3[[#This Row],[Échéance (mois)]]="","",Tableau3[[#This Row],[Mensualité]]-Tableau3[[#This Row],[Intérêt]])</f>
        <v/>
      </c>
      <c r="H709" s="32" t="str">
        <f>IF(Tableau3[[#This Row],[Échéance (mois)]]="","",Tableau3[[#This Row],[Capital amorti]]-Tableau3[[#This Row],[Capital]])</f>
        <v/>
      </c>
    </row>
    <row r="710" spans="2:8" ht="28.15" customHeight="1" x14ac:dyDescent="0.35">
      <c r="B710" s="33" t="str">
        <f t="shared" si="10"/>
        <v/>
      </c>
      <c r="C710" s="4" t="str">
        <f>IF(Tableau3[[#This Row],[Échéance (mois)]]="","",EOMONTH(C709,1))</f>
        <v/>
      </c>
      <c r="D710" s="30" t="str">
        <f>IF(Tableau3[[#This Row],[Échéance (mois)]]="","",H709)</f>
        <v/>
      </c>
      <c r="E710" s="5" t="str">
        <f>IF(Tableau3[[#This Row],[Échéance (mois)]]="","",$H$8)</f>
        <v/>
      </c>
      <c r="F710" s="28" t="str">
        <f>IF(Tableau3[[#This Row],[Échéance (mois)]]="","",Tableau3[[#This Row],[Capital amorti]]*$C$8%/12)</f>
        <v/>
      </c>
      <c r="G710" s="31" t="str">
        <f>IF(Tableau3[[#This Row],[Échéance (mois)]]="","",Tableau3[[#This Row],[Mensualité]]-Tableau3[[#This Row],[Intérêt]])</f>
        <v/>
      </c>
      <c r="H710" s="32" t="str">
        <f>IF(Tableau3[[#This Row],[Échéance (mois)]]="","",Tableau3[[#This Row],[Capital amorti]]-Tableau3[[#This Row],[Capital]])</f>
        <v/>
      </c>
    </row>
    <row r="711" spans="2:8" ht="28.15" customHeight="1" x14ac:dyDescent="0.35">
      <c r="B711" s="33" t="str">
        <f t="shared" si="10"/>
        <v/>
      </c>
      <c r="C711" s="4" t="str">
        <f>IF(Tableau3[[#This Row],[Échéance (mois)]]="","",EOMONTH(C710,1))</f>
        <v/>
      </c>
      <c r="D711" s="30" t="str">
        <f>IF(Tableau3[[#This Row],[Échéance (mois)]]="","",H710)</f>
        <v/>
      </c>
      <c r="E711" s="5" t="str">
        <f>IF(Tableau3[[#This Row],[Échéance (mois)]]="","",$H$8)</f>
        <v/>
      </c>
      <c r="F711" s="28" t="str">
        <f>IF(Tableau3[[#This Row],[Échéance (mois)]]="","",Tableau3[[#This Row],[Capital amorti]]*$C$8%/12)</f>
        <v/>
      </c>
      <c r="G711" s="31" t="str">
        <f>IF(Tableau3[[#This Row],[Échéance (mois)]]="","",Tableau3[[#This Row],[Mensualité]]-Tableau3[[#This Row],[Intérêt]])</f>
        <v/>
      </c>
      <c r="H711" s="32" t="str">
        <f>IF(Tableau3[[#This Row],[Échéance (mois)]]="","",Tableau3[[#This Row],[Capital amorti]]-Tableau3[[#This Row],[Capital]])</f>
        <v/>
      </c>
    </row>
    <row r="712" spans="2:8" ht="28.15" customHeight="1" x14ac:dyDescent="0.35">
      <c r="B712" s="33" t="str">
        <f t="shared" si="10"/>
        <v/>
      </c>
      <c r="C712" s="4" t="str">
        <f>IF(Tableau3[[#This Row],[Échéance (mois)]]="","",EOMONTH(C711,1))</f>
        <v/>
      </c>
      <c r="D712" s="30" t="str">
        <f>IF(Tableau3[[#This Row],[Échéance (mois)]]="","",H711)</f>
        <v/>
      </c>
      <c r="E712" s="5" t="str">
        <f>IF(Tableau3[[#This Row],[Échéance (mois)]]="","",$H$8)</f>
        <v/>
      </c>
      <c r="F712" s="28" t="str">
        <f>IF(Tableau3[[#This Row],[Échéance (mois)]]="","",Tableau3[[#This Row],[Capital amorti]]*$C$8%/12)</f>
        <v/>
      </c>
      <c r="G712" s="31" t="str">
        <f>IF(Tableau3[[#This Row],[Échéance (mois)]]="","",Tableau3[[#This Row],[Mensualité]]-Tableau3[[#This Row],[Intérêt]])</f>
        <v/>
      </c>
      <c r="H712" s="32" t="str">
        <f>IF(Tableau3[[#This Row],[Échéance (mois)]]="","",Tableau3[[#This Row],[Capital amorti]]-Tableau3[[#This Row],[Capital]])</f>
        <v/>
      </c>
    </row>
    <row r="713" spans="2:8" ht="28.15" customHeight="1" x14ac:dyDescent="0.35">
      <c r="B713" s="33" t="str">
        <f t="shared" si="10"/>
        <v/>
      </c>
      <c r="C713" s="4" t="str">
        <f>IF(Tableau3[[#This Row],[Échéance (mois)]]="","",EOMONTH(C712,1))</f>
        <v/>
      </c>
      <c r="D713" s="30" t="str">
        <f>IF(Tableau3[[#This Row],[Échéance (mois)]]="","",H712)</f>
        <v/>
      </c>
      <c r="E713" s="5" t="str">
        <f>IF(Tableau3[[#This Row],[Échéance (mois)]]="","",$H$8)</f>
        <v/>
      </c>
      <c r="F713" s="28" t="str">
        <f>IF(Tableau3[[#This Row],[Échéance (mois)]]="","",Tableau3[[#This Row],[Capital amorti]]*$C$8%/12)</f>
        <v/>
      </c>
      <c r="G713" s="31" t="str">
        <f>IF(Tableau3[[#This Row],[Échéance (mois)]]="","",Tableau3[[#This Row],[Mensualité]]-Tableau3[[#This Row],[Intérêt]])</f>
        <v/>
      </c>
      <c r="H713" s="32" t="str">
        <f>IF(Tableau3[[#This Row],[Échéance (mois)]]="","",Tableau3[[#This Row],[Capital amorti]]-Tableau3[[#This Row],[Capital]])</f>
        <v/>
      </c>
    </row>
    <row r="714" spans="2:8" ht="28.15" customHeight="1" x14ac:dyDescent="0.35">
      <c r="B714" s="33" t="str">
        <f t="shared" si="10"/>
        <v/>
      </c>
      <c r="C714" s="4" t="str">
        <f>IF(Tableau3[[#This Row],[Échéance (mois)]]="","",EOMONTH(C713,1))</f>
        <v/>
      </c>
      <c r="D714" s="30" t="str">
        <f>IF(Tableau3[[#This Row],[Échéance (mois)]]="","",H713)</f>
        <v/>
      </c>
      <c r="E714" s="5" t="str">
        <f>IF(Tableau3[[#This Row],[Échéance (mois)]]="","",$H$8)</f>
        <v/>
      </c>
      <c r="F714" s="28" t="str">
        <f>IF(Tableau3[[#This Row],[Échéance (mois)]]="","",Tableau3[[#This Row],[Capital amorti]]*$C$8%/12)</f>
        <v/>
      </c>
      <c r="G714" s="31" t="str">
        <f>IF(Tableau3[[#This Row],[Échéance (mois)]]="","",Tableau3[[#This Row],[Mensualité]]-Tableau3[[#This Row],[Intérêt]])</f>
        <v/>
      </c>
      <c r="H714" s="32" t="str">
        <f>IF(Tableau3[[#This Row],[Échéance (mois)]]="","",Tableau3[[#This Row],[Capital amorti]]-Tableau3[[#This Row],[Capital]])</f>
        <v/>
      </c>
    </row>
    <row r="715" spans="2:8" ht="28.15" customHeight="1" x14ac:dyDescent="0.35">
      <c r="B715" s="33" t="str">
        <f t="shared" si="10"/>
        <v/>
      </c>
      <c r="C715" s="4" t="str">
        <f>IF(Tableau3[[#This Row],[Échéance (mois)]]="","",EOMONTH(C714,1))</f>
        <v/>
      </c>
      <c r="D715" s="30" t="str">
        <f>IF(Tableau3[[#This Row],[Échéance (mois)]]="","",H714)</f>
        <v/>
      </c>
      <c r="E715" s="5" t="str">
        <f>IF(Tableau3[[#This Row],[Échéance (mois)]]="","",$H$8)</f>
        <v/>
      </c>
      <c r="F715" s="28" t="str">
        <f>IF(Tableau3[[#This Row],[Échéance (mois)]]="","",Tableau3[[#This Row],[Capital amorti]]*$C$8%/12)</f>
        <v/>
      </c>
      <c r="G715" s="31" t="str">
        <f>IF(Tableau3[[#This Row],[Échéance (mois)]]="","",Tableau3[[#This Row],[Mensualité]]-Tableau3[[#This Row],[Intérêt]])</f>
        <v/>
      </c>
      <c r="H715" s="32" t="str">
        <f>IF(Tableau3[[#This Row],[Échéance (mois)]]="","",Tableau3[[#This Row],[Capital amorti]]-Tableau3[[#This Row],[Capital]])</f>
        <v/>
      </c>
    </row>
    <row r="716" spans="2:8" ht="28.15" customHeight="1" x14ac:dyDescent="0.35">
      <c r="B716" s="33" t="str">
        <f t="shared" si="10"/>
        <v/>
      </c>
      <c r="C716" s="4" t="str">
        <f>IF(Tableau3[[#This Row],[Échéance (mois)]]="","",EOMONTH(C715,1))</f>
        <v/>
      </c>
      <c r="D716" s="30" t="str">
        <f>IF(Tableau3[[#This Row],[Échéance (mois)]]="","",H715)</f>
        <v/>
      </c>
      <c r="E716" s="5" t="str">
        <f>IF(Tableau3[[#This Row],[Échéance (mois)]]="","",$H$8)</f>
        <v/>
      </c>
      <c r="F716" s="28" t="str">
        <f>IF(Tableau3[[#This Row],[Échéance (mois)]]="","",Tableau3[[#This Row],[Capital amorti]]*$C$8%/12)</f>
        <v/>
      </c>
      <c r="G716" s="31" t="str">
        <f>IF(Tableau3[[#This Row],[Échéance (mois)]]="","",Tableau3[[#This Row],[Mensualité]]-Tableau3[[#This Row],[Intérêt]])</f>
        <v/>
      </c>
      <c r="H716" s="32" t="str">
        <f>IF(Tableau3[[#This Row],[Échéance (mois)]]="","",Tableau3[[#This Row],[Capital amorti]]-Tableau3[[#This Row],[Capital]])</f>
        <v/>
      </c>
    </row>
    <row r="717" spans="2:8" ht="28.15" customHeight="1" x14ac:dyDescent="0.35">
      <c r="B717" s="33" t="str">
        <f t="shared" si="10"/>
        <v/>
      </c>
      <c r="C717" s="4" t="str">
        <f>IF(Tableau3[[#This Row],[Échéance (mois)]]="","",EOMONTH(C716,1))</f>
        <v/>
      </c>
      <c r="D717" s="30" t="str">
        <f>IF(Tableau3[[#This Row],[Échéance (mois)]]="","",H716)</f>
        <v/>
      </c>
      <c r="E717" s="5" t="str">
        <f>IF(Tableau3[[#This Row],[Échéance (mois)]]="","",$H$8)</f>
        <v/>
      </c>
      <c r="F717" s="28" t="str">
        <f>IF(Tableau3[[#This Row],[Échéance (mois)]]="","",Tableau3[[#This Row],[Capital amorti]]*$C$8%/12)</f>
        <v/>
      </c>
      <c r="G717" s="31" t="str">
        <f>IF(Tableau3[[#This Row],[Échéance (mois)]]="","",Tableau3[[#This Row],[Mensualité]]-Tableau3[[#This Row],[Intérêt]])</f>
        <v/>
      </c>
      <c r="H717" s="32" t="str">
        <f>IF(Tableau3[[#This Row],[Échéance (mois)]]="","",Tableau3[[#This Row],[Capital amorti]]-Tableau3[[#This Row],[Capital]])</f>
        <v/>
      </c>
    </row>
    <row r="718" spans="2:8" ht="28.15" customHeight="1" x14ac:dyDescent="0.35">
      <c r="B718" s="33" t="str">
        <f t="shared" si="10"/>
        <v/>
      </c>
      <c r="C718" s="4" t="str">
        <f>IF(Tableau3[[#This Row],[Échéance (mois)]]="","",EOMONTH(C717,1))</f>
        <v/>
      </c>
      <c r="D718" s="30" t="str">
        <f>IF(Tableau3[[#This Row],[Échéance (mois)]]="","",H717)</f>
        <v/>
      </c>
      <c r="E718" s="5" t="str">
        <f>IF(Tableau3[[#This Row],[Échéance (mois)]]="","",$H$8)</f>
        <v/>
      </c>
      <c r="F718" s="28" t="str">
        <f>IF(Tableau3[[#This Row],[Échéance (mois)]]="","",Tableau3[[#This Row],[Capital amorti]]*$C$8%/12)</f>
        <v/>
      </c>
      <c r="G718" s="31" t="str">
        <f>IF(Tableau3[[#This Row],[Échéance (mois)]]="","",Tableau3[[#This Row],[Mensualité]]-Tableau3[[#This Row],[Intérêt]])</f>
        <v/>
      </c>
      <c r="H718" s="32" t="str">
        <f>IF(Tableau3[[#This Row],[Échéance (mois)]]="","",Tableau3[[#This Row],[Capital amorti]]-Tableau3[[#This Row],[Capital]])</f>
        <v/>
      </c>
    </row>
    <row r="719" spans="2:8" ht="28.15" customHeight="1" x14ac:dyDescent="0.35">
      <c r="B719" s="33" t="str">
        <f t="shared" si="10"/>
        <v/>
      </c>
      <c r="C719" s="4" t="str">
        <f>IF(Tableau3[[#This Row],[Échéance (mois)]]="","",EOMONTH(C718,1))</f>
        <v/>
      </c>
      <c r="D719" s="30" t="str">
        <f>IF(Tableau3[[#This Row],[Échéance (mois)]]="","",H718)</f>
        <v/>
      </c>
      <c r="E719" s="5" t="str">
        <f>IF(Tableau3[[#This Row],[Échéance (mois)]]="","",$H$8)</f>
        <v/>
      </c>
      <c r="F719" s="28" t="str">
        <f>IF(Tableau3[[#This Row],[Échéance (mois)]]="","",Tableau3[[#This Row],[Capital amorti]]*$C$8%/12)</f>
        <v/>
      </c>
      <c r="G719" s="31" t="str">
        <f>IF(Tableau3[[#This Row],[Échéance (mois)]]="","",Tableau3[[#This Row],[Mensualité]]-Tableau3[[#This Row],[Intérêt]])</f>
        <v/>
      </c>
      <c r="H719" s="32" t="str">
        <f>IF(Tableau3[[#This Row],[Échéance (mois)]]="","",Tableau3[[#This Row],[Capital amorti]]-Tableau3[[#This Row],[Capital]])</f>
        <v/>
      </c>
    </row>
    <row r="720" spans="2:8" ht="28.15" customHeight="1" x14ac:dyDescent="0.35">
      <c r="B720" s="33" t="str">
        <f t="shared" si="10"/>
        <v/>
      </c>
      <c r="C720" s="4" t="str">
        <f>IF(Tableau3[[#This Row],[Échéance (mois)]]="","",EOMONTH(C719,1))</f>
        <v/>
      </c>
      <c r="D720" s="30" t="str">
        <f>IF(Tableau3[[#This Row],[Échéance (mois)]]="","",H719)</f>
        <v/>
      </c>
      <c r="E720" s="5" t="str">
        <f>IF(Tableau3[[#This Row],[Échéance (mois)]]="","",$H$8)</f>
        <v/>
      </c>
      <c r="F720" s="28" t="str">
        <f>IF(Tableau3[[#This Row],[Échéance (mois)]]="","",Tableau3[[#This Row],[Capital amorti]]*$C$8%/12)</f>
        <v/>
      </c>
      <c r="G720" s="31" t="str">
        <f>IF(Tableau3[[#This Row],[Échéance (mois)]]="","",Tableau3[[#This Row],[Mensualité]]-Tableau3[[#This Row],[Intérêt]])</f>
        <v/>
      </c>
      <c r="H720" s="32" t="str">
        <f>IF(Tableau3[[#This Row],[Échéance (mois)]]="","",Tableau3[[#This Row],[Capital amorti]]-Tableau3[[#This Row],[Capital]])</f>
        <v/>
      </c>
    </row>
    <row r="721" spans="2:8" ht="28.15" customHeight="1" x14ac:dyDescent="0.35">
      <c r="B721" s="33" t="str">
        <f t="shared" ref="B721:B730" si="11">IFERROR(IF(B720+1&lt;=$H$7,B720+1,""),"")</f>
        <v/>
      </c>
      <c r="C721" s="4" t="str">
        <f>IF(Tableau3[[#This Row],[Échéance (mois)]]="","",EOMONTH(C720,1))</f>
        <v/>
      </c>
      <c r="D721" s="30" t="str">
        <f>IF(Tableau3[[#This Row],[Échéance (mois)]]="","",H720)</f>
        <v/>
      </c>
      <c r="E721" s="5" t="str">
        <f>IF(Tableau3[[#This Row],[Échéance (mois)]]="","",$H$8)</f>
        <v/>
      </c>
      <c r="F721" s="28" t="str">
        <f>IF(Tableau3[[#This Row],[Échéance (mois)]]="","",Tableau3[[#This Row],[Capital amorti]]*$C$8%/12)</f>
        <v/>
      </c>
      <c r="G721" s="31" t="str">
        <f>IF(Tableau3[[#This Row],[Échéance (mois)]]="","",Tableau3[[#This Row],[Mensualité]]-Tableau3[[#This Row],[Intérêt]])</f>
        <v/>
      </c>
      <c r="H721" s="32" t="str">
        <f>IF(Tableau3[[#This Row],[Échéance (mois)]]="","",Tableau3[[#This Row],[Capital amorti]]-Tableau3[[#This Row],[Capital]])</f>
        <v/>
      </c>
    </row>
    <row r="722" spans="2:8" ht="28.15" customHeight="1" x14ac:dyDescent="0.35">
      <c r="B722" s="33" t="str">
        <f t="shared" si="11"/>
        <v/>
      </c>
      <c r="C722" s="4" t="str">
        <f>IF(Tableau3[[#This Row],[Échéance (mois)]]="","",EOMONTH(C721,1))</f>
        <v/>
      </c>
      <c r="D722" s="30" t="str">
        <f>IF(Tableau3[[#This Row],[Échéance (mois)]]="","",H721)</f>
        <v/>
      </c>
      <c r="E722" s="5" t="str">
        <f>IF(Tableau3[[#This Row],[Échéance (mois)]]="","",$H$8)</f>
        <v/>
      </c>
      <c r="F722" s="28" t="str">
        <f>IF(Tableau3[[#This Row],[Échéance (mois)]]="","",Tableau3[[#This Row],[Capital amorti]]*$C$8%/12)</f>
        <v/>
      </c>
      <c r="G722" s="31" t="str">
        <f>IF(Tableau3[[#This Row],[Échéance (mois)]]="","",Tableau3[[#This Row],[Mensualité]]-Tableau3[[#This Row],[Intérêt]])</f>
        <v/>
      </c>
      <c r="H722" s="32" t="str">
        <f>IF(Tableau3[[#This Row],[Échéance (mois)]]="","",Tableau3[[#This Row],[Capital amorti]]-Tableau3[[#This Row],[Capital]])</f>
        <v/>
      </c>
    </row>
    <row r="723" spans="2:8" ht="28.15" customHeight="1" x14ac:dyDescent="0.35">
      <c r="B723" s="33" t="str">
        <f t="shared" si="11"/>
        <v/>
      </c>
      <c r="C723" s="4" t="str">
        <f>IF(Tableau3[[#This Row],[Échéance (mois)]]="","",EOMONTH(C722,1))</f>
        <v/>
      </c>
      <c r="D723" s="30" t="str">
        <f>IF(Tableau3[[#This Row],[Échéance (mois)]]="","",H722)</f>
        <v/>
      </c>
      <c r="E723" s="5" t="str">
        <f>IF(Tableau3[[#This Row],[Échéance (mois)]]="","",$H$8)</f>
        <v/>
      </c>
      <c r="F723" s="28" t="str">
        <f>IF(Tableau3[[#This Row],[Échéance (mois)]]="","",Tableau3[[#This Row],[Capital amorti]]*$C$8%/12)</f>
        <v/>
      </c>
      <c r="G723" s="31" t="str">
        <f>IF(Tableau3[[#This Row],[Échéance (mois)]]="","",Tableau3[[#This Row],[Mensualité]]-Tableau3[[#This Row],[Intérêt]])</f>
        <v/>
      </c>
      <c r="H723" s="32" t="str">
        <f>IF(Tableau3[[#This Row],[Échéance (mois)]]="","",Tableau3[[#This Row],[Capital amorti]]-Tableau3[[#This Row],[Capital]])</f>
        <v/>
      </c>
    </row>
    <row r="724" spans="2:8" ht="28.15" customHeight="1" x14ac:dyDescent="0.35">
      <c r="B724" s="33" t="str">
        <f t="shared" si="11"/>
        <v/>
      </c>
      <c r="C724" s="4" t="str">
        <f>IF(Tableau3[[#This Row],[Échéance (mois)]]="","",EOMONTH(C723,1))</f>
        <v/>
      </c>
      <c r="D724" s="30" t="str">
        <f>IF(Tableau3[[#This Row],[Échéance (mois)]]="","",H723)</f>
        <v/>
      </c>
      <c r="E724" s="5" t="str">
        <f>IF(Tableau3[[#This Row],[Échéance (mois)]]="","",$H$8)</f>
        <v/>
      </c>
      <c r="F724" s="28" t="str">
        <f>IF(Tableau3[[#This Row],[Échéance (mois)]]="","",Tableau3[[#This Row],[Capital amorti]]*$C$8%/12)</f>
        <v/>
      </c>
      <c r="G724" s="31" t="str">
        <f>IF(Tableau3[[#This Row],[Échéance (mois)]]="","",Tableau3[[#This Row],[Mensualité]]-Tableau3[[#This Row],[Intérêt]])</f>
        <v/>
      </c>
      <c r="H724" s="32" t="str">
        <f>IF(Tableau3[[#This Row],[Échéance (mois)]]="","",Tableau3[[#This Row],[Capital amorti]]-Tableau3[[#This Row],[Capital]])</f>
        <v/>
      </c>
    </row>
    <row r="725" spans="2:8" ht="28.15" customHeight="1" x14ac:dyDescent="0.35">
      <c r="B725" s="33" t="str">
        <f t="shared" si="11"/>
        <v/>
      </c>
      <c r="C725" s="4" t="str">
        <f>IF(Tableau3[[#This Row],[Échéance (mois)]]="","",EOMONTH(C724,1))</f>
        <v/>
      </c>
      <c r="D725" s="30" t="str">
        <f>IF(Tableau3[[#This Row],[Échéance (mois)]]="","",H724)</f>
        <v/>
      </c>
      <c r="E725" s="5" t="str">
        <f>IF(Tableau3[[#This Row],[Échéance (mois)]]="","",$H$8)</f>
        <v/>
      </c>
      <c r="F725" s="28" t="str">
        <f>IF(Tableau3[[#This Row],[Échéance (mois)]]="","",Tableau3[[#This Row],[Capital amorti]]*$C$8%/12)</f>
        <v/>
      </c>
      <c r="G725" s="31" t="str">
        <f>IF(Tableau3[[#This Row],[Échéance (mois)]]="","",Tableau3[[#This Row],[Mensualité]]-Tableau3[[#This Row],[Intérêt]])</f>
        <v/>
      </c>
      <c r="H725" s="32" t="str">
        <f>IF(Tableau3[[#This Row],[Échéance (mois)]]="","",Tableau3[[#This Row],[Capital amorti]]-Tableau3[[#This Row],[Capital]])</f>
        <v/>
      </c>
    </row>
    <row r="726" spans="2:8" ht="28.15" customHeight="1" x14ac:dyDescent="0.35">
      <c r="B726" s="33" t="str">
        <f t="shared" si="11"/>
        <v/>
      </c>
      <c r="C726" s="4" t="str">
        <f>IF(Tableau3[[#This Row],[Échéance (mois)]]="","",EOMONTH(C725,1))</f>
        <v/>
      </c>
      <c r="D726" s="30" t="str">
        <f>IF(Tableau3[[#This Row],[Échéance (mois)]]="","",H725)</f>
        <v/>
      </c>
      <c r="E726" s="5" t="str">
        <f>IF(Tableau3[[#This Row],[Échéance (mois)]]="","",$H$8)</f>
        <v/>
      </c>
      <c r="F726" s="28" t="str">
        <f>IF(Tableau3[[#This Row],[Échéance (mois)]]="","",Tableau3[[#This Row],[Capital amorti]]*$C$8%/12)</f>
        <v/>
      </c>
      <c r="G726" s="31" t="str">
        <f>IF(Tableau3[[#This Row],[Échéance (mois)]]="","",Tableau3[[#This Row],[Mensualité]]-Tableau3[[#This Row],[Intérêt]])</f>
        <v/>
      </c>
      <c r="H726" s="32" t="str">
        <f>IF(Tableau3[[#This Row],[Échéance (mois)]]="","",Tableau3[[#This Row],[Capital amorti]]-Tableau3[[#This Row],[Capital]])</f>
        <v/>
      </c>
    </row>
    <row r="727" spans="2:8" ht="28.15" customHeight="1" x14ac:dyDescent="0.35">
      <c r="B727" s="33" t="str">
        <f t="shared" si="11"/>
        <v/>
      </c>
      <c r="C727" s="4" t="str">
        <f>IF(Tableau3[[#This Row],[Échéance (mois)]]="","",EOMONTH(C726,1))</f>
        <v/>
      </c>
      <c r="D727" s="30" t="str">
        <f>IF(Tableau3[[#This Row],[Échéance (mois)]]="","",H726)</f>
        <v/>
      </c>
      <c r="E727" s="5" t="str">
        <f>IF(Tableau3[[#This Row],[Échéance (mois)]]="","",$H$8)</f>
        <v/>
      </c>
      <c r="F727" s="28" t="str">
        <f>IF(Tableau3[[#This Row],[Échéance (mois)]]="","",Tableau3[[#This Row],[Capital amorti]]*$C$8%/12)</f>
        <v/>
      </c>
      <c r="G727" s="31" t="str">
        <f>IF(Tableau3[[#This Row],[Échéance (mois)]]="","",Tableau3[[#This Row],[Mensualité]]-Tableau3[[#This Row],[Intérêt]])</f>
        <v/>
      </c>
      <c r="H727" s="32" t="str">
        <f>IF(Tableau3[[#This Row],[Échéance (mois)]]="","",Tableau3[[#This Row],[Capital amorti]]-Tableau3[[#This Row],[Capital]])</f>
        <v/>
      </c>
    </row>
    <row r="728" spans="2:8" ht="28.15" customHeight="1" x14ac:dyDescent="0.35">
      <c r="B728" s="33" t="str">
        <f t="shared" si="11"/>
        <v/>
      </c>
      <c r="C728" s="4" t="str">
        <f>IF(Tableau3[[#This Row],[Échéance (mois)]]="","",EOMONTH(C727,1))</f>
        <v/>
      </c>
      <c r="D728" s="30" t="str">
        <f>IF(Tableau3[[#This Row],[Échéance (mois)]]="","",H727)</f>
        <v/>
      </c>
      <c r="E728" s="5" t="str">
        <f>IF(Tableau3[[#This Row],[Échéance (mois)]]="","",$H$8)</f>
        <v/>
      </c>
      <c r="F728" s="28" t="str">
        <f>IF(Tableau3[[#This Row],[Échéance (mois)]]="","",Tableau3[[#This Row],[Capital amorti]]*$C$8%/12)</f>
        <v/>
      </c>
      <c r="G728" s="31" t="str">
        <f>IF(Tableau3[[#This Row],[Échéance (mois)]]="","",Tableau3[[#This Row],[Mensualité]]-Tableau3[[#This Row],[Intérêt]])</f>
        <v/>
      </c>
      <c r="H728" s="32" t="str">
        <f>IF(Tableau3[[#This Row],[Échéance (mois)]]="","",Tableau3[[#This Row],[Capital amorti]]-Tableau3[[#This Row],[Capital]])</f>
        <v/>
      </c>
    </row>
    <row r="729" spans="2:8" ht="28.15" customHeight="1" x14ac:dyDescent="0.35">
      <c r="B729" s="33" t="str">
        <f t="shared" si="11"/>
        <v/>
      </c>
      <c r="C729" s="4" t="str">
        <f>IF(Tableau3[[#This Row],[Échéance (mois)]]="","",EOMONTH(C728,1))</f>
        <v/>
      </c>
      <c r="D729" s="30" t="str">
        <f>IF(Tableau3[[#This Row],[Échéance (mois)]]="","",H728)</f>
        <v/>
      </c>
      <c r="E729" s="5" t="str">
        <f>IF(Tableau3[[#This Row],[Échéance (mois)]]="","",$H$8)</f>
        <v/>
      </c>
      <c r="F729" s="28" t="str">
        <f>IF(Tableau3[[#This Row],[Échéance (mois)]]="","",Tableau3[[#This Row],[Capital amorti]]*$C$8%/12)</f>
        <v/>
      </c>
      <c r="G729" s="31" t="str">
        <f>IF(Tableau3[[#This Row],[Échéance (mois)]]="","",Tableau3[[#This Row],[Mensualité]]-Tableau3[[#This Row],[Intérêt]])</f>
        <v/>
      </c>
      <c r="H729" s="32" t="str">
        <f>IF(Tableau3[[#This Row],[Échéance (mois)]]="","",Tableau3[[#This Row],[Capital amorti]]-Tableau3[[#This Row],[Capital]])</f>
        <v/>
      </c>
    </row>
    <row r="730" spans="2:8" ht="28.15" customHeight="1" x14ac:dyDescent="0.35">
      <c r="B730" s="33" t="str">
        <f t="shared" si="11"/>
        <v/>
      </c>
      <c r="C730" s="4" t="str">
        <f>IF(Tableau3[[#This Row],[Échéance (mois)]]="","",EOMONTH(C729,1))</f>
        <v/>
      </c>
      <c r="D730" s="30" t="str">
        <f>IF(Tableau3[[#This Row],[Échéance (mois)]]="","",H729)</f>
        <v/>
      </c>
      <c r="E730" s="5" t="str">
        <f>IF(Tableau3[[#This Row],[Échéance (mois)]]="","",$H$8)</f>
        <v/>
      </c>
      <c r="F730" s="28" t="str">
        <f>IF(Tableau3[[#This Row],[Échéance (mois)]]="","",Tableau3[[#This Row],[Capital amorti]]*$C$8%/12)</f>
        <v/>
      </c>
      <c r="G730" s="31" t="str">
        <f>IF(Tableau3[[#This Row],[Échéance (mois)]]="","",Tableau3[[#This Row],[Mensualité]]-Tableau3[[#This Row],[Intérêt]])</f>
        <v/>
      </c>
      <c r="H730" s="32" t="str">
        <f>IF(Tableau3[[#This Row],[Échéance (mois)]]="","",Tableau3[[#This Row],[Capital amorti]]-Tableau3[[#This Row],[Capital]])</f>
        <v/>
      </c>
    </row>
  </sheetData>
  <mergeCells count="12">
    <mergeCell ref="B3:D4"/>
    <mergeCell ref="G2:G3"/>
    <mergeCell ref="H2:J3"/>
    <mergeCell ref="F13:G13"/>
    <mergeCell ref="F10:G10"/>
    <mergeCell ref="F7:G7"/>
    <mergeCell ref="A7:B7"/>
    <mergeCell ref="A8:B8"/>
    <mergeCell ref="A9:B9"/>
    <mergeCell ref="A10:B10"/>
    <mergeCell ref="F8:G8"/>
    <mergeCell ref="F9:G9"/>
  </mergeCells>
  <phoneticPr fontId="9" type="noConversion"/>
  <hyperlinks>
    <hyperlink ref="H2:J3" r:id="rId1" display="Je simule un crédit immobilier avec Crédigo" xr:uid="{5648FEB2-2C8F-4C6D-A1EF-0BED4A45C224}"/>
  </hyperlinks>
  <pageMargins left="0.7" right="0.7" top="0.75" bottom="0.75" header="0.3" footer="0.3"/>
  <pageSetup paperSize="9"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8BDC-AE61-4354-A1D5-FB0590CB7B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Feuil4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LEGRAND</dc:creator>
  <cp:lastModifiedBy>LAURENT PIERRE</cp:lastModifiedBy>
  <dcterms:created xsi:type="dcterms:W3CDTF">2022-01-25T10:20:20Z</dcterms:created>
  <dcterms:modified xsi:type="dcterms:W3CDTF">2022-01-25T16:34:07Z</dcterms:modified>
</cp:coreProperties>
</file>